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xl/tables/table1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ables/table10.xml" ContentType="application/vnd.openxmlformats-officedocument.spreadsheetml.table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tables/table9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1305" yWindow="-30" windowWidth="12120" windowHeight="8835"/>
  </bookViews>
  <sheets>
    <sheet name="Budget Calculator" sheetId="1" r:id="rId1"/>
  </sheets>
  <calcPr calcId="124519"/>
</workbook>
</file>

<file path=xl/calcChain.xml><?xml version="1.0" encoding="utf-8"?>
<calcChain xmlns="http://schemas.openxmlformats.org/spreadsheetml/2006/main">
  <c r="C26" i="1"/>
  <c r="C23"/>
  <c r="C20"/>
  <c r="C21"/>
  <c r="C22"/>
  <c r="C24"/>
  <c r="C25"/>
  <c r="C19"/>
  <c r="C18"/>
  <c r="C17"/>
  <c r="N56"/>
  <c r="E24" s="1"/>
  <c r="M56"/>
  <c r="D24" s="1"/>
  <c r="F6"/>
  <c r="V38"/>
  <c r="V39"/>
  <c r="V40"/>
  <c r="V41"/>
  <c r="V42"/>
  <c r="V43"/>
  <c r="V44"/>
  <c r="V45"/>
  <c r="V46"/>
  <c r="V47"/>
  <c r="V31"/>
  <c r="V32"/>
  <c r="V34" s="1"/>
  <c r="V33"/>
  <c r="O38"/>
  <c r="O39"/>
  <c r="O40"/>
  <c r="O41"/>
  <c r="O42"/>
  <c r="O43"/>
  <c r="O44"/>
  <c r="O45"/>
  <c r="O46"/>
  <c r="O19"/>
  <c r="O20"/>
  <c r="O21"/>
  <c r="O22"/>
  <c r="O23"/>
  <c r="O24"/>
  <c r="O25"/>
  <c r="O26"/>
  <c r="O51"/>
  <c r="O52"/>
  <c r="O53"/>
  <c r="O54"/>
  <c r="O55"/>
  <c r="O32"/>
  <c r="O33"/>
  <c r="U19"/>
  <c r="E23" s="1"/>
  <c r="T19"/>
  <c r="D23" s="1"/>
  <c r="V14"/>
  <c r="V15"/>
  <c r="V16"/>
  <c r="V17"/>
  <c r="V18"/>
  <c r="V23"/>
  <c r="V24"/>
  <c r="V25"/>
  <c r="V26"/>
  <c r="T27"/>
  <c r="D20" s="1"/>
  <c r="U27"/>
  <c r="E20" s="1"/>
  <c r="V4"/>
  <c r="V5"/>
  <c r="V6"/>
  <c r="V7"/>
  <c r="V8"/>
  <c r="T9"/>
  <c r="D22" s="1"/>
  <c r="U9"/>
  <c r="E22" s="1"/>
  <c r="O4"/>
  <c r="O5"/>
  <c r="O6"/>
  <c r="O7"/>
  <c r="O8"/>
  <c r="O9"/>
  <c r="O10"/>
  <c r="O11"/>
  <c r="O12"/>
  <c r="O13"/>
  <c r="O14"/>
  <c r="M15"/>
  <c r="D17" s="1"/>
  <c r="N15"/>
  <c r="E17" s="1"/>
  <c r="U34"/>
  <c r="E21" s="1"/>
  <c r="T34"/>
  <c r="D21" s="1"/>
  <c r="N47"/>
  <c r="E25" s="1"/>
  <c r="M47"/>
  <c r="D25" s="1"/>
  <c r="N27"/>
  <c r="E18" s="1"/>
  <c r="M27"/>
  <c r="D18" s="1"/>
  <c r="U48"/>
  <c r="E26" s="1"/>
  <c r="T48"/>
  <c r="D26" s="1"/>
  <c r="N34"/>
  <c r="E19" s="1"/>
  <c r="M34"/>
  <c r="D19" s="1"/>
  <c r="O27" l="1"/>
  <c r="O47"/>
  <c r="F26"/>
  <c r="O34"/>
  <c r="F23"/>
  <c r="F20"/>
  <c r="O15"/>
  <c r="F22"/>
  <c r="V9"/>
  <c r="V27"/>
  <c r="V19"/>
  <c r="F24"/>
  <c r="F21"/>
  <c r="O56"/>
  <c r="V48"/>
  <c r="E27"/>
  <c r="F25"/>
  <c r="F19"/>
  <c r="F18"/>
  <c r="D27"/>
  <c r="F17"/>
  <c r="F27" l="1"/>
</calcChain>
</file>

<file path=xl/comments1.xml><?xml version="1.0" encoding="utf-8"?>
<comments xmlns="http://schemas.openxmlformats.org/spreadsheetml/2006/main">
  <authors>
    <author>marriageday1@outlook.com</author>
  </authors>
  <commentList>
    <comment ref="B29" authorId="0">
      <text>
        <r>
          <rPr>
            <b/>
            <sz val="9"/>
            <color indexed="81"/>
            <rFont val="Tahoma"/>
            <family val="2"/>
            <charset val="161"/>
          </rPr>
          <t xml:space="preserve">On this chart you can see the allocation of your budget across different types of expenses. Please note that you must fill in both the estimated and actual costs. </t>
        </r>
      </text>
    </comment>
  </commentList>
</comments>
</file>

<file path=xl/sharedStrings.xml><?xml version="1.0" encoding="utf-8"?>
<sst xmlns="http://schemas.openxmlformats.org/spreadsheetml/2006/main" count="142" uniqueCount="94">
  <si>
    <t>Flowers</t>
  </si>
  <si>
    <t>Candles</t>
  </si>
  <si>
    <t>Total Expenses</t>
  </si>
  <si>
    <t>Cake</t>
  </si>
  <si>
    <t>Bouquets</t>
  </si>
  <si>
    <t>Invitations</t>
  </si>
  <si>
    <t>Favors</t>
  </si>
  <si>
    <t>Other Expenses</t>
  </si>
  <si>
    <t>Boutonnières</t>
  </si>
  <si>
    <t>Wedding Date:</t>
  </si>
  <si>
    <t>Days Remaining:</t>
  </si>
  <si>
    <t>Reception Total</t>
  </si>
  <si>
    <t>Other Expenses Total</t>
  </si>
  <si>
    <t>Flowers Total</t>
  </si>
  <si>
    <t>Decorations Total</t>
  </si>
  <si>
    <t>Centerpieces</t>
  </si>
  <si>
    <t>Reception*</t>
  </si>
  <si>
    <t>* Excludes entertainment and decorations</t>
  </si>
  <si>
    <t>Decorations*</t>
  </si>
  <si>
    <t>*Excludes flowers</t>
  </si>
  <si>
    <t>Music/Entertainment</t>
  </si>
  <si>
    <t>Music/Entertainment Total</t>
  </si>
  <si>
    <t>CATEGORY</t>
  </si>
  <si>
    <t>ESTIMATED</t>
  </si>
  <si>
    <t>ACTUAL</t>
  </si>
  <si>
    <t>OVER/UNDER</t>
  </si>
  <si>
    <t xml:space="preserve"> </t>
  </si>
  <si>
    <t>ESTIMATION</t>
  </si>
  <si>
    <t>Wedding Dress</t>
  </si>
  <si>
    <t>Dress Cleaning</t>
  </si>
  <si>
    <t>Veil / Headpiece</t>
  </si>
  <si>
    <t>Shows</t>
  </si>
  <si>
    <t>Party Outfit</t>
  </si>
  <si>
    <t>Photo Session Outfit</t>
  </si>
  <si>
    <t>Underwear</t>
  </si>
  <si>
    <t>Jewellery</t>
  </si>
  <si>
    <t>Hair</t>
  </si>
  <si>
    <t xml:space="preserve">Make Up </t>
  </si>
  <si>
    <t>Nails</t>
  </si>
  <si>
    <t>Bride's Expenses</t>
  </si>
  <si>
    <t>Welcome Drinks &amp; Canapes</t>
  </si>
  <si>
    <t xml:space="preserve">Meal </t>
  </si>
  <si>
    <t xml:space="preserve">Open Bar </t>
  </si>
  <si>
    <t>Equipment Rental</t>
  </si>
  <si>
    <t>Dessert Stand</t>
  </si>
  <si>
    <t>Bride's Expenses Total</t>
  </si>
  <si>
    <t>Live Music</t>
  </si>
  <si>
    <t>Wedding DJ</t>
  </si>
  <si>
    <t>Printing &amp; Stationery</t>
  </si>
  <si>
    <t>Table Plan</t>
  </si>
  <si>
    <t>Order Of Service</t>
  </si>
  <si>
    <t>Place Cards</t>
  </si>
  <si>
    <t>Table Names / Table Numbers</t>
  </si>
  <si>
    <t>Thank You Cards</t>
  </si>
  <si>
    <t>Napkins</t>
  </si>
  <si>
    <t>Guestbook</t>
  </si>
  <si>
    <t>Printing &amp; Stationery Total</t>
  </si>
  <si>
    <t>Photography &amp; Videography</t>
  </si>
  <si>
    <t>OVER / UNDER</t>
  </si>
  <si>
    <t>Photographer Fee</t>
  </si>
  <si>
    <t>Cinematographer Fee</t>
  </si>
  <si>
    <t>Photo Albums</t>
  </si>
  <si>
    <t>Photo Booth</t>
  </si>
  <si>
    <t>Other Photography Services</t>
  </si>
  <si>
    <t>Photography &amp; Videograpgy Total</t>
  </si>
  <si>
    <t>Other Decorative Hardware</t>
  </si>
  <si>
    <t>Decorator's Fee</t>
  </si>
  <si>
    <t>Table of Wishes</t>
  </si>
  <si>
    <t>Ceremony Flowers</t>
  </si>
  <si>
    <t>Reception Flowers</t>
  </si>
  <si>
    <t>Other Flowers</t>
  </si>
  <si>
    <t>Groom's Expenses</t>
  </si>
  <si>
    <t>Suit / Tuxedo</t>
  </si>
  <si>
    <t>Shoes</t>
  </si>
  <si>
    <t>Tie / Bow Tie</t>
  </si>
  <si>
    <t>Cufflinks or Other Accessories</t>
  </si>
  <si>
    <t>Flights</t>
  </si>
  <si>
    <t xml:space="preserve">Hotel Rooms </t>
  </si>
  <si>
    <t>Shuttle Service / Buses</t>
  </si>
  <si>
    <t>Groom's Expenses Total</t>
  </si>
  <si>
    <t>Travel &amp; Transportation</t>
  </si>
  <si>
    <t>Travel &amp; Transportation Total</t>
  </si>
  <si>
    <t>Celebrant / Registrar</t>
  </si>
  <si>
    <t>Ceremony Venue Fee</t>
  </si>
  <si>
    <t>Wedding Planner / Coordinator</t>
  </si>
  <si>
    <t>Save The Dates</t>
  </si>
  <si>
    <t>Spa / Massage</t>
  </si>
  <si>
    <t>Venue Fee</t>
  </si>
  <si>
    <t>Bridal Car Hire / Transportation</t>
  </si>
  <si>
    <t>Marquee Letters / Signage</t>
  </si>
  <si>
    <t>Rings</t>
  </si>
  <si>
    <t>Ice Cream Cart</t>
  </si>
  <si>
    <t>Fireworks</t>
  </si>
  <si>
    <r>
      <t xml:space="preserve">Wedding Budget Calculator by </t>
    </r>
    <r>
      <rPr>
        <b/>
        <sz val="22"/>
        <color theme="3"/>
        <rFont val="Cambria"/>
        <family val="1"/>
        <charset val="161"/>
        <scheme val="major"/>
      </rPr>
      <t xml:space="preserve">Mike Vekris Entertainment </t>
    </r>
  </si>
</sst>
</file>

<file path=xl/styles.xml><?xml version="1.0" encoding="utf-8"?>
<styleSheet xmlns="http://schemas.openxmlformats.org/spreadsheetml/2006/main">
  <numFmts count="2">
    <numFmt numFmtId="44" formatCode="_ &quot;€&quot;* #,##0.00_ ;_ &quot;€&quot;* \-#,##0.00_ ;_ &quot;€&quot;* &quot;-&quot;??_ ;_ @_ "/>
    <numFmt numFmtId="164" formatCode="[$-F800]dddd\,\ mmmm\ dd\,\ yyyy"/>
  </numFmts>
  <fonts count="20">
    <font>
      <sz val="10"/>
      <name val="Cambria"/>
      <family val="2"/>
      <scheme val="minor"/>
    </font>
    <font>
      <sz val="8"/>
      <name val="Arial"/>
      <family val="2"/>
    </font>
    <font>
      <sz val="24"/>
      <color theme="3"/>
      <name val="Cambria"/>
      <family val="2"/>
      <scheme val="major"/>
    </font>
    <font>
      <sz val="11"/>
      <color theme="3"/>
      <name val="Cambria"/>
      <family val="2"/>
      <scheme val="minor"/>
    </font>
    <font>
      <i/>
      <sz val="9"/>
      <name val="Cambria"/>
      <family val="2"/>
      <scheme val="minor"/>
    </font>
    <font>
      <sz val="10"/>
      <name val="Cambria"/>
      <family val="2"/>
      <scheme val="minor"/>
    </font>
    <font>
      <b/>
      <sz val="11.5"/>
      <color theme="7"/>
      <name val="Cambria"/>
      <family val="2"/>
      <scheme val="minor"/>
    </font>
    <font>
      <sz val="9"/>
      <name val="Cambria"/>
      <family val="2"/>
      <scheme val="minor"/>
    </font>
    <font>
      <b/>
      <sz val="24"/>
      <color theme="3"/>
      <name val="Cambria"/>
      <family val="2"/>
      <scheme val="major"/>
    </font>
    <font>
      <sz val="12"/>
      <color theme="3"/>
      <name val="Cambria"/>
      <family val="1"/>
      <scheme val="major"/>
    </font>
    <font>
      <b/>
      <sz val="12"/>
      <color theme="3"/>
      <name val="Cambria"/>
      <family val="1"/>
      <scheme val="major"/>
    </font>
    <font>
      <b/>
      <sz val="11.5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0"/>
      <color theme="3"/>
      <name val="Cambria"/>
      <family val="2"/>
      <scheme val="minor"/>
    </font>
    <font>
      <sz val="22"/>
      <color theme="3"/>
      <name val="Cambria"/>
      <family val="1"/>
      <scheme val="major"/>
    </font>
    <font>
      <b/>
      <sz val="22"/>
      <color theme="3"/>
      <name val="Cambria"/>
      <family val="1"/>
      <charset val="161"/>
      <scheme val="major"/>
    </font>
    <font>
      <sz val="10"/>
      <color theme="3"/>
      <name val="Cambria"/>
      <family val="1"/>
      <charset val="161"/>
      <scheme val="minor"/>
    </font>
    <font>
      <sz val="10"/>
      <name val="Cambria"/>
      <family val="1"/>
      <charset val="161"/>
      <scheme val="minor"/>
    </font>
    <font>
      <b/>
      <sz val="12"/>
      <color theme="3"/>
      <name val="Cambria"/>
      <family val="1"/>
      <charset val="161"/>
      <scheme val="major"/>
    </font>
    <font>
      <b/>
      <sz val="9"/>
      <color indexed="81"/>
      <name val="Tahoma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6" tint="0.59996337778862885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Border="1" applyProtection="1">
      <protection locked="0"/>
    </xf>
    <xf numFmtId="0" fontId="0" fillId="0" borderId="0" xfId="0" applyFill="1" applyBorder="1" applyAlignment="1" applyProtection="1">
      <alignment horizontal="left" vertical="center"/>
      <protection locked="0"/>
    </xf>
    <xf numFmtId="44" fontId="0" fillId="0" borderId="0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NumberFormat="1" applyFill="1" applyBorder="1" applyAlignment="1" applyProtection="1">
      <alignment horizontal="left" vertical="center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4" fontId="0" fillId="0" borderId="0" xfId="0" applyNumberFormat="1" applyFill="1" applyBorder="1" applyAlignment="1" applyProtection="1">
      <alignment horizontal="right" vertical="center"/>
      <protection locked="0"/>
    </xf>
    <xf numFmtId="0" fontId="0" fillId="0" borderId="0" xfId="0" applyFont="1" applyProtection="1"/>
    <xf numFmtId="39" fontId="0" fillId="0" borderId="0" xfId="0" applyNumberFormat="1" applyFont="1" applyAlignment="1" applyProtection="1">
      <alignment horizontal="center"/>
    </xf>
    <xf numFmtId="39" fontId="0" fillId="0" borderId="0" xfId="0" applyNumberFormat="1" applyFont="1" applyAlignment="1" applyProtection="1"/>
    <xf numFmtId="39" fontId="0" fillId="0" borderId="0" xfId="0" applyNumberFormat="1" applyFont="1" applyFill="1" applyAlignment="1" applyProtection="1"/>
    <xf numFmtId="0" fontId="0" fillId="0" borderId="0" xfId="0" applyBorder="1" applyProtection="1"/>
    <xf numFmtId="0" fontId="0" fillId="0" borderId="0" xfId="0" applyProtection="1"/>
    <xf numFmtId="0" fontId="0" fillId="4" borderId="0" xfId="0" applyFont="1" applyFill="1" applyBorder="1" applyProtection="1"/>
    <xf numFmtId="39" fontId="0" fillId="4" borderId="0" xfId="0" applyNumberFormat="1" applyFont="1" applyFill="1" applyBorder="1" applyAlignment="1" applyProtection="1">
      <alignment horizontal="center"/>
    </xf>
    <xf numFmtId="0" fontId="3" fillId="4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6" fillId="0" borderId="5" xfId="0" applyFont="1" applyBorder="1" applyProtection="1"/>
    <xf numFmtId="0" fontId="11" fillId="0" borderId="6" xfId="0" applyFont="1" applyBorder="1" applyProtection="1"/>
    <xf numFmtId="39" fontId="2" fillId="0" borderId="6" xfId="0" applyNumberFormat="1" applyFont="1" applyFill="1" applyBorder="1" applyAlignment="1" applyProtection="1">
      <alignment horizontal="center" vertical="center"/>
    </xf>
    <xf numFmtId="0" fontId="0" fillId="0" borderId="6" xfId="0" applyBorder="1" applyProtection="1"/>
    <xf numFmtId="0" fontId="0" fillId="0" borderId="7" xfId="0" applyBorder="1" applyProtection="1"/>
    <xf numFmtId="0" fontId="0" fillId="4" borderId="0" xfId="0" applyFill="1" applyBorder="1" applyAlignment="1" applyProtection="1">
      <alignment horizontal="center"/>
    </xf>
    <xf numFmtId="39" fontId="0" fillId="4" borderId="0" xfId="0" applyNumberFormat="1" applyFont="1" applyFill="1" applyBorder="1" applyAlignment="1" applyProtection="1"/>
    <xf numFmtId="39" fontId="7" fillId="0" borderId="4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39" fontId="7" fillId="0" borderId="0" xfId="0" applyNumberFormat="1" applyFont="1" applyFill="1" applyBorder="1" applyAlignment="1" applyProtection="1">
      <alignment horizontal="center" vertical="center"/>
    </xf>
    <xf numFmtId="39" fontId="7" fillId="0" borderId="8" xfId="0" applyNumberFormat="1" applyFont="1" applyFill="1" applyBorder="1" applyAlignment="1" applyProtection="1">
      <alignment horizontal="center"/>
    </xf>
    <xf numFmtId="39" fontId="7" fillId="0" borderId="0" xfId="0" applyNumberFormat="1" applyFont="1" applyFill="1" applyBorder="1" applyAlignment="1" applyProtection="1"/>
    <xf numFmtId="0" fontId="7" fillId="0" borderId="4" xfId="0" applyFont="1" applyBorder="1" applyProtection="1"/>
    <xf numFmtId="0" fontId="0" fillId="0" borderId="4" xfId="0" applyBorder="1" applyProtection="1"/>
    <xf numFmtId="44" fontId="0" fillId="0" borderId="8" xfId="0" applyNumberFormat="1" applyFont="1" applyFill="1" applyBorder="1" applyAlignment="1" applyProtection="1">
      <alignment vertical="center"/>
    </xf>
    <xf numFmtId="39" fontId="7" fillId="0" borderId="0" xfId="0" applyNumberFormat="1" applyFont="1" applyFill="1" applyBorder="1" applyAlignment="1" applyProtection="1">
      <alignment vertical="center"/>
    </xf>
    <xf numFmtId="44" fontId="0" fillId="0" borderId="8" xfId="0" applyNumberFormat="1" applyFont="1" applyBorder="1" applyAlignment="1" applyProtection="1"/>
    <xf numFmtId="0" fontId="0" fillId="4" borderId="0" xfId="0" applyFont="1" applyFill="1" applyBorder="1" applyAlignment="1" applyProtection="1">
      <alignment horizontal="right" vertical="center" indent="1"/>
    </xf>
    <xf numFmtId="0" fontId="0" fillId="0" borderId="0" xfId="0" applyFont="1" applyFill="1" applyAlignment="1" applyProtection="1">
      <alignment horizontal="right" vertical="center" indent="1"/>
    </xf>
    <xf numFmtId="0" fontId="0" fillId="0" borderId="0" xfId="0" applyFont="1" applyAlignment="1" applyProtection="1">
      <alignment horizontal="right" vertical="center" indent="1"/>
    </xf>
    <xf numFmtId="0" fontId="0" fillId="4" borderId="2" xfId="0" applyFont="1" applyFill="1" applyBorder="1" applyAlignment="1" applyProtection="1">
      <alignment horizontal="left" vertical="center" indent="1"/>
    </xf>
    <xf numFmtId="0" fontId="0" fillId="4" borderId="2" xfId="0" applyFont="1" applyFill="1" applyBorder="1" applyProtection="1"/>
    <xf numFmtId="39" fontId="0" fillId="4" borderId="2" xfId="0" applyNumberFormat="1" applyFont="1" applyFill="1" applyBorder="1" applyAlignment="1" applyProtection="1"/>
    <xf numFmtId="0" fontId="0" fillId="0" borderId="0" xfId="0" applyFont="1" applyFill="1" applyAlignment="1" applyProtection="1">
      <alignment horizontal="left" vertical="center" indent="1"/>
    </xf>
    <xf numFmtId="0" fontId="0" fillId="2" borderId="9" xfId="0" applyFill="1" applyBorder="1" applyAlignment="1" applyProtection="1">
      <alignment vertical="center"/>
    </xf>
    <xf numFmtId="0" fontId="13" fillId="5" borderId="3" xfId="0" applyFont="1" applyFill="1" applyBorder="1" applyAlignment="1" applyProtection="1">
      <alignment vertical="center"/>
    </xf>
    <xf numFmtId="44" fontId="0" fillId="0" borderId="3" xfId="0" applyNumberFormat="1" applyBorder="1" applyAlignment="1" applyProtection="1">
      <alignment vertical="center"/>
    </xf>
    <xf numFmtId="44" fontId="0" fillId="0" borderId="10" xfId="0" applyNumberFormat="1" applyBorder="1" applyAlignment="1" applyProtection="1">
      <alignment vertical="center"/>
    </xf>
    <xf numFmtId="0" fontId="0" fillId="0" borderId="0" xfId="0" applyFont="1" applyAlignment="1" applyProtection="1">
      <alignment horizontal="left" vertical="center" indent="1"/>
    </xf>
    <xf numFmtId="0" fontId="0" fillId="3" borderId="0" xfId="0" applyFont="1" applyFill="1" applyAlignment="1" applyProtection="1">
      <alignment horizontal="left" vertical="center" indent="1"/>
    </xf>
    <xf numFmtId="0" fontId="0" fillId="3" borderId="0" xfId="0" applyFont="1" applyFill="1" applyProtection="1"/>
    <xf numFmtId="39" fontId="0" fillId="3" borderId="0" xfId="0" applyNumberFormat="1" applyFont="1" applyFill="1" applyAlignment="1" applyProtection="1"/>
    <xf numFmtId="0" fontId="0" fillId="0" borderId="0" xfId="0" applyFont="1" applyFill="1" applyBorder="1" applyProtection="1"/>
    <xf numFmtId="39" fontId="0" fillId="0" borderId="0" xfId="0" applyNumberFormat="1" applyFont="1" applyFill="1" applyBorder="1" applyAlignment="1" applyProtection="1"/>
    <xf numFmtId="0" fontId="12" fillId="0" borderId="6" xfId="0" applyFont="1" applyBorder="1" applyProtection="1"/>
    <xf numFmtId="0" fontId="8" fillId="3" borderId="0" xfId="0" applyFont="1" applyFill="1" applyAlignment="1" applyProtection="1">
      <alignment vertical="center"/>
    </xf>
    <xf numFmtId="0" fontId="0" fillId="3" borderId="0" xfId="0" applyFont="1" applyFill="1" applyBorder="1" applyProtection="1"/>
    <xf numFmtId="39" fontId="0" fillId="3" borderId="0" xfId="0" applyNumberFormat="1" applyFont="1" applyFill="1" applyBorder="1" applyAlignment="1" applyProtection="1"/>
    <xf numFmtId="0" fontId="0" fillId="2" borderId="9" xfId="0" applyFont="1" applyFill="1" applyBorder="1" applyAlignment="1" applyProtection="1">
      <alignment vertical="center"/>
    </xf>
    <xf numFmtId="44" fontId="0" fillId="0" borderId="3" xfId="0" applyNumberFormat="1" applyFont="1" applyFill="1" applyBorder="1" applyAlignment="1" applyProtection="1">
      <alignment vertical="center"/>
    </xf>
    <xf numFmtId="44" fontId="0" fillId="0" borderId="10" xfId="0" applyNumberFormat="1" applyFont="1" applyFill="1" applyBorder="1" applyAlignment="1" applyProtection="1">
      <alignment vertical="center"/>
    </xf>
    <xf numFmtId="0" fontId="0" fillId="0" borderId="3" xfId="0" applyNumberFormat="1" applyFont="1" applyFill="1" applyBorder="1" applyAlignment="1" applyProtection="1">
      <alignment horizontal="center" vertical="center"/>
    </xf>
    <xf numFmtId="39" fontId="0" fillId="0" borderId="3" xfId="0" applyNumberFormat="1" applyFill="1" applyBorder="1" applyAlignment="1" applyProtection="1">
      <alignment horizontal="center" vertical="center"/>
    </xf>
    <xf numFmtId="39" fontId="0" fillId="0" borderId="3" xfId="0" applyNumberFormat="1" applyFont="1" applyFill="1" applyBorder="1" applyAlignment="1" applyProtection="1">
      <alignment horizontal="center" vertical="center"/>
    </xf>
    <xf numFmtId="44" fontId="0" fillId="0" borderId="0" xfId="0" applyNumberFormat="1" applyFont="1" applyFill="1" applyBorder="1" applyAlignment="1" applyProtection="1"/>
    <xf numFmtId="44" fontId="0" fillId="0" borderId="8" xfId="0" applyNumberFormat="1" applyFont="1" applyFill="1" applyBorder="1" applyAlignment="1" applyProtection="1"/>
    <xf numFmtId="0" fontId="16" fillId="5" borderId="3" xfId="0" applyFont="1" applyFill="1" applyBorder="1" applyAlignment="1" applyProtection="1">
      <alignment vertical="center"/>
    </xf>
    <xf numFmtId="44" fontId="17" fillId="0" borderId="10" xfId="0" applyNumberFormat="1" applyFont="1" applyBorder="1" applyAlignment="1" applyProtection="1">
      <alignment vertical="center"/>
    </xf>
    <xf numFmtId="39" fontId="0" fillId="0" borderId="0" xfId="0" applyNumberFormat="1" applyFont="1" applyFill="1" applyBorder="1" applyAlignment="1" applyProtection="1">
      <alignment vertical="center"/>
    </xf>
    <xf numFmtId="39" fontId="5" fillId="0" borderId="0" xfId="0" applyNumberFormat="1" applyFont="1" applyFill="1" applyBorder="1" applyAlignment="1" applyProtection="1"/>
    <xf numFmtId="39" fontId="0" fillId="3" borderId="0" xfId="0" applyNumberFormat="1" applyFont="1" applyFill="1" applyBorder="1" applyAlignment="1" applyProtection="1">
      <alignment vertical="center"/>
    </xf>
    <xf numFmtId="39" fontId="5" fillId="3" borderId="0" xfId="0" applyNumberFormat="1" applyFont="1" applyFill="1" applyBorder="1" applyAlignment="1" applyProtection="1"/>
    <xf numFmtId="44" fontId="0" fillId="0" borderId="0" xfId="0" applyNumberFormat="1" applyFont="1" applyFill="1" applyBorder="1" applyAlignment="1" applyProtection="1">
      <alignment vertical="center"/>
    </xf>
    <xf numFmtId="0" fontId="13" fillId="5" borderId="0" xfId="0" applyFont="1" applyFill="1" applyBorder="1" applyAlignment="1" applyProtection="1">
      <alignment vertical="center"/>
    </xf>
    <xf numFmtId="44" fontId="17" fillId="0" borderId="10" xfId="0" applyNumberFormat="1" applyFont="1" applyFill="1" applyBorder="1" applyAlignment="1" applyProtection="1">
      <alignment vertical="center"/>
    </xf>
    <xf numFmtId="39" fontId="0" fillId="0" borderId="0" xfId="0" applyNumberFormat="1" applyAlignment="1" applyProtection="1"/>
    <xf numFmtId="0" fontId="4" fillId="0" borderId="0" xfId="0" applyFont="1" applyProtection="1"/>
    <xf numFmtId="0" fontId="0" fillId="0" borderId="0" xfId="0" applyFill="1" applyAlignment="1" applyProtection="1">
      <alignment horizontal="center"/>
    </xf>
    <xf numFmtId="39" fontId="0" fillId="0" borderId="0" xfId="0" applyNumberFormat="1" applyBorder="1" applyAlignment="1" applyProtection="1"/>
    <xf numFmtId="0" fontId="0" fillId="0" borderId="1" xfId="0" applyBorder="1" applyProtection="1"/>
    <xf numFmtId="0" fontId="0" fillId="3" borderId="0" xfId="0" applyFill="1" applyAlignment="1" applyProtection="1">
      <alignment horizontal="center"/>
    </xf>
    <xf numFmtId="0" fontId="7" fillId="0" borderId="0" xfId="0" applyFont="1" applyFill="1" applyBorder="1" applyProtection="1"/>
    <xf numFmtId="39" fontId="7" fillId="0" borderId="0" xfId="0" applyNumberFormat="1" applyFont="1" applyFill="1" applyBorder="1" applyAlignment="1" applyProtection="1">
      <alignment horizontal="center"/>
    </xf>
    <xf numFmtId="39" fontId="7" fillId="0" borderId="8" xfId="0" applyNumberFormat="1" applyFont="1" applyBorder="1" applyAlignment="1" applyProtection="1">
      <alignment horizontal="center"/>
    </xf>
    <xf numFmtId="0" fontId="0" fillId="0" borderId="0" xfId="0" applyAlignment="1" applyProtection="1"/>
    <xf numFmtId="0" fontId="0" fillId="0" borderId="0" xfId="0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4" fillId="0" borderId="0" xfId="0" applyFont="1" applyProtection="1"/>
    <xf numFmtId="164" fontId="10" fillId="4" borderId="0" xfId="0" applyNumberFormat="1" applyFont="1" applyFill="1" applyBorder="1" applyAlignment="1" applyProtection="1">
      <alignment horizontal="center" vertical="center"/>
      <protection locked="0"/>
    </xf>
    <xf numFmtId="1" fontId="18" fillId="4" borderId="4" xfId="0" applyNumberFormat="1" applyFont="1" applyFill="1" applyBorder="1" applyAlignment="1" applyProtection="1">
      <alignment horizontal="center" vertical="center"/>
    </xf>
    <xf numFmtId="1" fontId="18" fillId="4" borderId="0" xfId="0" applyNumberFormat="1" applyFont="1" applyFill="1" applyBorder="1" applyAlignment="1" applyProtection="1">
      <alignment horizontal="center" vertical="center"/>
    </xf>
    <xf numFmtId="39" fontId="9" fillId="4" borderId="0" xfId="0" applyNumberFormat="1" applyFont="1" applyFill="1" applyBorder="1" applyAlignment="1" applyProtection="1">
      <alignment horizontal="center"/>
    </xf>
    <xf numFmtId="39" fontId="9" fillId="4" borderId="4" xfId="0" applyNumberFormat="1" applyFont="1" applyFill="1" applyBorder="1" applyAlignment="1" applyProtection="1">
      <alignment horizontal="center"/>
    </xf>
    <xf numFmtId="0" fontId="0" fillId="3" borderId="0" xfId="0" applyFill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  <xf numFmtId="0" fontId="14" fillId="3" borderId="0" xfId="0" applyFont="1" applyFill="1" applyAlignment="1" applyProtection="1">
      <alignment horizontal="center" vertical="center"/>
    </xf>
  </cellXfs>
  <cellStyles count="1">
    <cellStyle name="Κανονικό" xfId="0" builtinId="0" customBuiltin="1"/>
  </cellStyles>
  <dxfs count="15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mbria"/>
        <scheme val="minor"/>
      </font>
      <numFmt numFmtId="34" formatCode="_ &quot;€&quot;* #,##0.00_ ;_ &quot;€&quot;* \-#,##0.00_ ;_ &quot;€&quot;* &quot;-&quot;??_ ;_ @_ 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protection locked="1" hidden="0"/>
    </dxf>
    <dxf>
      <numFmt numFmtId="34" formatCode="_ &quot;€&quot;* #,##0.00_ ;_ &quot;€&quot;* \-#,##0.00_ ;_ &quot;€&quot;* &quot;-&quot;??_ ;_ @_ 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mbria"/>
        <scheme val="minor"/>
      </font>
      <numFmt numFmtId="34" formatCode="_ &quot;€&quot;* #,##0.00_ ;_ &quot;€&quot;* \-#,##0.00_ ;_ &quot;€&quot;* &quot;-&quot;??_ ;_ @_ 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protection locked="1" hidden="0"/>
    </dxf>
    <dxf>
      <numFmt numFmtId="34" formatCode="_ &quot;€&quot;* #,##0.00_ ;_ &quot;€&quot;* \-#,##0.00_ ;_ &quot;€&quot;* &quot;-&quot;??_ ;_ @_ 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mbria"/>
        <scheme val="minor"/>
      </font>
      <numFmt numFmtId="34" formatCode="_ &quot;€&quot;* #,##0.00_ ;_ &quot;€&quot;* \-#,##0.00_ ;_ &quot;€&quot;* &quot;-&quot;??_ ;_ @_ 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protection locked="1" hidden="0"/>
    </dxf>
    <dxf>
      <numFmt numFmtId="34" formatCode="_ &quot;€&quot;* #,##0.00_ ;_ &quot;€&quot;* \-#,##0.00_ ;_ &quot;€&quot;* &quot;-&quot;??_ ;_ @_ 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mbria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relativeIndent="0" justifyLastLine="0" shrinkToFit="0" mergeCell="0" readingOrder="0"/>
      <protection locked="1" hidden="0"/>
    </dxf>
    <dxf>
      <protection locked="1" hidden="0"/>
    </dxf>
    <dxf>
      <alignment textRotation="0" wrapText="0" justifyLastLine="0" shrinkToFit="0" readingOrder="0"/>
      <protection locked="1" hidden="0"/>
    </dxf>
    <dxf>
      <alignment textRotation="0" wrapText="0" justifyLastLine="0" shrinkToFit="0" readingOrder="0"/>
      <protection locked="1" hidden="0"/>
    </dxf>
    <dxf>
      <border>
        <bottom style="thin">
          <color indexed="64"/>
        </bottom>
        <vertical/>
        <horizontal/>
      </border>
    </dxf>
    <dxf>
      <alignment horizontal="center" vertical="center" textRotation="0" wrapText="0" indent="0" relativeIndent="255" justifyLastLine="0" shrinkToFit="0" mergeCell="0" readingOrder="0"/>
      <protection locked="1" hidden="0"/>
    </dxf>
    <dxf>
      <numFmt numFmtId="34" formatCode="_ &quot;€&quot;* #,##0.00_ ;_ &quot;€&quot;* \-#,##0.00_ ;_ &quot;€&quot;* &quot;-&quot;??_ ;_ @_ "/>
      <alignment horizontal="general" vertical="center" textRotation="0" wrapText="0" indent="0" relativeIndent="0" justifyLastLine="0" shrinkToFit="0" mergeCell="0" readingOrder="0"/>
      <border diagonalUp="0" diagonalDown="0">
        <left/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mbria"/>
        <scheme val="minor"/>
      </font>
      <numFmt numFmtId="34" formatCode="_ &quot;€&quot;* #,##0.00_ ;_ &quot;€&quot;* \-#,##0.00_ ;_ &quot;€&quot;* &quot;-&quot;??_ ;_ @_ "/>
      <alignment textRotation="0" wrapText="0" indent="0" relativeIndent="255" justifyLastLine="0" shrinkToFit="0" mergeCell="0" readingOrder="0"/>
      <protection locked="1" hidden="0"/>
    </dxf>
    <dxf>
      <numFmt numFmtId="34" formatCode="_ &quot;€&quot;* #,##0.00_ ;_ &quot;€&quot;* \-#,##0.00_ ;_ &quot;€&quot;* &quot;-&quot;??_ ;_ @_ "/>
      <alignment horizontal="general" vertical="center" textRotation="0" wrapText="0" indent="0" relativeIndent="0" justifyLastLine="0" shrinkToFit="0" mergeCell="0" readingOrder="0"/>
      <border diagonalUp="0" diagonalDown="0">
        <left/>
        <right/>
        <top/>
        <bottom style="thin">
          <color indexed="64"/>
        </bottom>
      </border>
      <protection locked="1" hidden="0"/>
    </dxf>
    <dxf>
      <numFmt numFmtId="34" formatCode="_ &quot;€&quot;* #,##0.00_ ;_ &quot;€&quot;* \-#,##0.00_ ;_ &quot;€&quot;* &quot;-&quot;??_ ;_ @_ "/>
      <alignment vertical="top" textRotation="0" wrapText="0" indent="0" relativeIndent="255" justifyLastLine="0" shrinkToFit="0" mergeCell="0" readingOrder="0"/>
      <protection locked="0" hidden="0"/>
    </dxf>
    <dxf>
      <numFmt numFmtId="34" formatCode="_ &quot;€&quot;* #,##0.00_ ;_ &quot;€&quot;* \-#,##0.00_ ;_ &quot;€&quot;* &quot;-&quot;??_ ;_ @_ "/>
      <alignment horizontal="general" vertical="center" textRotation="0" wrapText="0" indent="0" relativeIndent="0" justifyLastLine="0" shrinkToFit="0" mergeCell="0" readingOrder="0"/>
      <border diagonalUp="0" diagonalDown="0">
        <left/>
        <right/>
        <top/>
        <bottom style="thin">
          <color indexed="64"/>
        </bottom>
      </border>
      <protection locked="1" hidden="0"/>
    </dxf>
    <dxf>
      <numFmt numFmtId="34" formatCode="_ &quot;€&quot;* #,##0.00_ ;_ &quot;€&quot;* \-#,##0.00_ ;_ &quot;€&quot;* &quot;-&quot;??_ ;_ @_ "/>
      <alignment vertical="top" textRotation="0" wrapText="0" indent="0" relativeIndent="255" justifyLastLine="0" shrinkToFit="0" mergeCell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mbria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/>
        <right/>
        <top/>
        <bottom style="thin">
          <color indexed="64"/>
        </bottom>
      </border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relativeIndent="255" justifyLastLine="0" shrinkToFit="0" mergeCell="0" readingOrder="0"/>
      <protection locked="0" hidden="0"/>
    </dxf>
    <dxf>
      <fill>
        <patternFill patternType="solid">
          <fgColor indexed="64"/>
          <bgColor theme="0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/>
        <top/>
        <bottom style="thin">
          <color indexed="64"/>
        </bottom>
      </border>
      <protection locked="1" hidden="0"/>
    </dxf>
    <dxf>
      <protection locked="1" hidden="0"/>
    </dxf>
    <dxf>
      <alignment horizontal="general" vertical="center" textRotation="0" wrapText="0" indent="0" relativeIndent="255" justifyLastLine="0" shrinkToFit="0" readingOrder="0"/>
      <protection locked="1" hidden="0"/>
    </dxf>
    <dxf>
      <alignment textRotation="0" wrapTex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9"/>
        <color auto="1"/>
        <name val="Cambria"/>
        <scheme val="minor"/>
      </font>
      <protection locked="1" hidden="0"/>
    </dxf>
    <dxf>
      <numFmt numFmtId="34" formatCode="_ &quot;€&quot;* #,##0.00_ ;_ &quot;€&quot;* \-#,##0.00_ ;_ &quot;€&quot;* &quot;-&quot;??_ ;_ @_ "/>
      <alignment horizontal="general" vertical="center" textRotation="0" wrapText="0" indent="0" relativeIndent="0" justifyLastLine="0" shrinkToFit="0" mergeCell="0" readingOrder="0"/>
      <border diagonalUp="0" diagonalDown="0">
        <left/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mbria"/>
        <scheme val="minor"/>
      </font>
      <numFmt numFmtId="34" formatCode="_ &quot;€&quot;* #,##0.00_ ;_ &quot;€&quot;* \-#,##0.00_ ;_ &quot;€&quot;* &quot;-&quot;??_ ;_ @_ "/>
      <alignment textRotation="0" wrapText="0" indent="0" relativeIndent="255" justifyLastLine="0" shrinkToFit="0" mergeCell="0" readingOrder="0"/>
      <protection locked="1" hidden="0"/>
    </dxf>
    <dxf>
      <numFmt numFmtId="34" formatCode="_ &quot;€&quot;* #,##0.00_ ;_ &quot;€&quot;* \-#,##0.00_ ;_ &quot;€&quot;* &quot;-&quot;??_ ;_ @_ "/>
      <alignment horizontal="general" vertical="center" textRotation="0" wrapText="0" indent="0" relativeIndent="0" justifyLastLine="0" shrinkToFit="0" mergeCell="0" readingOrder="0"/>
      <border diagonalUp="0" diagonalDown="0">
        <left/>
        <right/>
        <top/>
        <bottom style="thin">
          <color indexed="64"/>
        </bottom>
      </border>
      <protection locked="1" hidden="0"/>
    </dxf>
    <dxf>
      <numFmt numFmtId="34" formatCode="_ &quot;€&quot;* #,##0.00_ ;_ &quot;€&quot;* \-#,##0.00_ ;_ &quot;€&quot;* &quot;-&quot;??_ ;_ @_ "/>
      <alignment vertical="top" textRotation="0" wrapText="0" indent="0" relativeIndent="255" justifyLastLine="0" shrinkToFit="0" mergeCell="0" readingOrder="0"/>
      <protection locked="0" hidden="0"/>
    </dxf>
    <dxf>
      <numFmt numFmtId="34" formatCode="_ &quot;€&quot;* #,##0.00_ ;_ &quot;€&quot;* \-#,##0.00_ ;_ &quot;€&quot;* &quot;-&quot;??_ ;_ @_ "/>
      <alignment horizontal="general" vertical="center" textRotation="0" wrapText="0" indent="0" relativeIndent="0" justifyLastLine="0" shrinkToFit="0" mergeCell="0" readingOrder="0"/>
      <border diagonalUp="0" diagonalDown="0">
        <left/>
        <right/>
        <top/>
        <bottom style="thin">
          <color indexed="64"/>
        </bottom>
      </border>
      <protection locked="1" hidden="0"/>
    </dxf>
    <dxf>
      <numFmt numFmtId="34" formatCode="_ &quot;€&quot;* #,##0.00_ ;_ &quot;€&quot;* \-#,##0.00_ ;_ &quot;€&quot;* &quot;-&quot;??_ ;_ @_ "/>
      <alignment vertical="top" textRotation="0" wrapText="0" indent="0" relativeIndent="255" justifyLastLine="0" shrinkToFit="0" mergeCell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mbria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/>
        <right/>
        <top/>
        <bottom style="thin">
          <color indexed="64"/>
        </bottom>
      </border>
      <protection locked="1" hidden="0"/>
    </dxf>
    <dxf>
      <protection locked="0" hidden="0"/>
    </dxf>
    <dxf>
      <fill>
        <patternFill patternType="solid">
          <fgColor indexed="64"/>
          <bgColor theme="0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/>
        <top/>
        <bottom style="thin">
          <color indexed="64"/>
        </bottom>
      </border>
      <protection locked="1" hidden="0"/>
    </dxf>
    <dxf>
      <protection locked="1" hidden="0"/>
    </dxf>
    <dxf>
      <alignment horizontal="general" vertical="center" textRotation="0" wrapText="0" indent="0" relativeIndent="255" justifyLastLine="0" shrinkToFit="0" readingOrder="0"/>
      <protection locked="1" hidden="0"/>
    </dxf>
    <dxf>
      <alignment textRotation="0" wrapTex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9"/>
        <color auto="1"/>
        <name val="Cambria"/>
        <scheme val="minor"/>
      </font>
      <protection locked="1" hidden="0"/>
    </dxf>
    <dxf>
      <numFmt numFmtId="34" formatCode="_ &quot;€&quot;* #,##0.00_ ;_ &quot;€&quot;* \-#,##0.00_ ;_ &quot;€&quot;* &quot;-&quot;??_ ;_ @_ "/>
      <alignment horizontal="general" vertical="center" textRotation="0" wrapText="0" indent="0" relativeIndent="0" justifyLastLine="0" shrinkToFit="0" mergeCell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mbria"/>
        <scheme val="minor"/>
      </font>
      <numFmt numFmtId="34" formatCode="_ &quot;€&quot;* #,##0.00_ ;_ &quot;€&quot;* \-#,##0.00_ ;_ &quot;€&quot;* &quot;-&quot;??_ ;_ @_ "/>
      <alignment textRotation="0" wrapText="0" indent="0" relativeIndent="255" justifyLastLine="0" shrinkToFit="0" mergeCell="0" readingOrder="0"/>
      <protection locked="1" hidden="0"/>
    </dxf>
    <dxf>
      <numFmt numFmtId="34" formatCode="_ &quot;€&quot;* #,##0.00_ ;_ &quot;€&quot;* \-#,##0.00_ ;_ &quot;€&quot;* &quot;-&quot;??_ ;_ @_ "/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 style="thin">
          <color indexed="64"/>
        </bottom>
      </border>
      <protection locked="1" hidden="0"/>
    </dxf>
    <dxf>
      <numFmt numFmtId="34" formatCode="_ &quot;€&quot;* #,##0.00_ ;_ &quot;€&quot;* \-#,##0.00_ ;_ &quot;€&quot;* &quot;-&quot;??_ ;_ @_ "/>
      <alignment vertical="top" textRotation="0" wrapText="0" indent="0" relativeIndent="255" justifyLastLine="0" shrinkToFit="0" mergeCell="0" readingOrder="0"/>
      <protection locked="0" hidden="0"/>
    </dxf>
    <dxf>
      <numFmt numFmtId="34" formatCode="_ &quot;€&quot;* #,##0.00_ ;_ &quot;€&quot;* \-#,##0.00_ ;_ &quot;€&quot;* &quot;-&quot;??_ ;_ @_ "/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 style="thin">
          <color indexed="64"/>
        </bottom>
      </border>
      <protection locked="1" hidden="0"/>
    </dxf>
    <dxf>
      <numFmt numFmtId="34" formatCode="_ &quot;€&quot;* #,##0.00_ ;_ &quot;€&quot;* \-#,##0.00_ ;_ &quot;€&quot;* &quot;-&quot;??_ ;_ @_ "/>
      <alignment vertical="top" textRotation="0" wrapText="0" indent="0" relativeIndent="255" justifyLastLine="0" shrinkToFit="0" mergeCell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mbria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 style="thin">
          <color indexed="64"/>
        </bottom>
      </border>
      <protection locked="1" hidden="0"/>
    </dxf>
    <dxf>
      <protection locked="0" hidden="0"/>
    </dxf>
    <dxf>
      <fill>
        <patternFill patternType="solid">
          <fgColor indexed="64"/>
          <bgColor theme="0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  <protection locked="1" hidden="0"/>
    </dxf>
    <dxf>
      <protection locked="1" hidden="0"/>
    </dxf>
    <dxf>
      <alignment horizontal="general" vertical="center" textRotation="0" wrapText="0" indent="0" relativeIndent="255" justifyLastLine="0" shrinkToFit="0" readingOrder="0"/>
      <protection locked="1" hidden="0"/>
    </dxf>
    <dxf>
      <alignment textRotation="0" wrapTex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9"/>
        <color auto="1"/>
        <name val="Cambria"/>
        <scheme val="minor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mbria"/>
        <scheme val="minor"/>
      </font>
      <numFmt numFmtId="34" formatCode="_ &quot;€&quot;* #,##0.00_ ;_ &quot;€&quot;* \-#,##0.00_ ;_ &quot;€&quot;* &quot;-&quot;??_ ;_ @_ 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1" hidden="0"/>
    </dxf>
    <dxf>
      <numFmt numFmtId="34" formatCode="_ &quot;€&quot;* #,##0.00_ ;_ &quot;€&quot;* \-#,##0.00_ ;_ &quot;€&quot;* &quot;-&quot;??_ ;_ @_ 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mbria"/>
        <scheme val="minor"/>
      </font>
      <numFmt numFmtId="34" formatCode="_ &quot;€&quot;* #,##0.00_ ;_ &quot;€&quot;* \-#,##0.00_ ;_ &quot;€&quot;* &quot;-&quot;??_ ;_ @_ 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 style="thin">
          <color indexed="64"/>
        </bottom>
      </border>
      <protection locked="1" hidden="0"/>
    </dxf>
    <dxf>
      <numFmt numFmtId="34" formatCode="_ &quot;€&quot;* #,##0.00_ ;_ &quot;€&quot;* \-#,##0.00_ ;_ &quot;€&quot;* &quot;-&quot;??_ ;_ @_ 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mbria"/>
        <scheme val="minor"/>
      </font>
      <numFmt numFmtId="34" formatCode="_ &quot;€&quot;* #,##0.00_ ;_ &quot;€&quot;* \-#,##0.00_ ;_ &quot;€&quot;* &quot;-&quot;??_ ;_ @_ 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 style="thin">
          <color indexed="64"/>
        </bottom>
      </border>
      <protection locked="1" hidden="0"/>
    </dxf>
    <dxf>
      <numFmt numFmtId="34" formatCode="_ &quot;€&quot;* #,##0.00_ ;_ &quot;€&quot;* \-#,##0.00_ ;_ &quot;€&quot;* &quot;-&quot;??_ ;_ @_ 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mbria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 style="thin">
          <color indexed="64"/>
        </bottom>
      </border>
      <protection locked="1" hidden="0"/>
    </dxf>
    <dxf>
      <protection locked="0" hidden="0"/>
    </dxf>
    <dxf>
      <fill>
        <patternFill patternType="solid">
          <fgColor indexed="64"/>
          <bgColor theme="0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  <protection locked="1" hidden="0"/>
    </dxf>
    <dxf>
      <protection locked="1" hidden="0"/>
    </dxf>
    <dxf>
      <alignment horizontal="general" vertical="center" textRotation="0" wrapText="0" indent="0" relativeIndent="255" justifyLastLine="0" shrinkToFit="0" readingOrder="0"/>
      <protection locked="1" hidden="0"/>
    </dxf>
    <dxf>
      <alignment textRotation="0" wrapTex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9"/>
        <color auto="1"/>
        <name val="Cambria"/>
        <scheme val="minor"/>
      </font>
      <protection locked="1" hidden="0"/>
    </dxf>
    <dxf>
      <numFmt numFmtId="34" formatCode="_ &quot;€&quot;* #,##0.00_ ;_ &quot;€&quot;* \-#,##0.00_ ;_ &quot;€&quot;* &quot;-&quot;??_ ;_ @_ "/>
      <alignment horizontal="general" vertical="center" textRotation="0" wrapText="0" indent="0" relativeIndent="0" justifyLastLine="0" shrinkToFit="0" mergeCell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mbria"/>
        <scheme val="minor"/>
      </font>
      <numFmt numFmtId="34" formatCode="_ &quot;€&quot;* #,##0.00_ ;_ &quot;€&quot;* \-#,##0.00_ ;_ &quot;€&quot;* &quot;-&quot;??_ ;_ @_ "/>
      <alignment textRotation="0" wrapText="0" indent="0" relativeIndent="255" justifyLastLine="0" shrinkToFit="0" mergeCell="0" readingOrder="0"/>
      <protection locked="1" hidden="0"/>
    </dxf>
    <dxf>
      <numFmt numFmtId="34" formatCode="_ &quot;€&quot;* #,##0.00_ ;_ &quot;€&quot;* \-#,##0.00_ ;_ &quot;€&quot;* &quot;-&quot;??_ ;_ @_ "/>
      <alignment horizontal="general" vertical="center" textRotation="0" wrapText="0" indent="0" relativeIndent="0" justifyLastLine="0" shrinkToFit="0" mergeCell="0" readingOrder="0"/>
      <protection locked="1" hidden="0"/>
    </dxf>
    <dxf>
      <numFmt numFmtId="34" formatCode="_ &quot;€&quot;* #,##0.00_ ;_ &quot;€&quot;* \-#,##0.00_ ;_ &quot;€&quot;* &quot;-&quot;??_ ;_ @_ "/>
      <alignment vertical="top" textRotation="0" wrapText="0" indent="0" relativeIndent="255" justifyLastLine="0" shrinkToFit="0" mergeCell="0" readingOrder="0"/>
      <protection locked="0" hidden="0"/>
    </dxf>
    <dxf>
      <numFmt numFmtId="34" formatCode="_ &quot;€&quot;* #,##0.00_ ;_ &quot;€&quot;* \-#,##0.00_ ;_ &quot;€&quot;* &quot;-&quot;??_ ;_ @_ "/>
      <alignment horizontal="general" vertical="center" textRotation="0" wrapText="0" indent="0" relativeIndent="0" justifyLastLine="0" shrinkToFit="0" mergeCell="0" readingOrder="0"/>
      <protection locked="1" hidden="0"/>
    </dxf>
    <dxf>
      <numFmt numFmtId="34" formatCode="_ &quot;€&quot;* #,##0.00_ ;_ &quot;€&quot;* \-#,##0.00_ ;_ &quot;€&quot;* &quot;-&quot;??_ ;_ @_ "/>
      <alignment vertical="top" textRotation="0" wrapText="0" indent="0" relativeIndent="255" justifyLastLine="0" shrinkToFit="0" mergeCell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mbria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relativeIndent="0" justifyLastLine="0" shrinkToFit="0" mergeCell="0" readingOrder="0"/>
      <protection locked="1" hidden="0"/>
    </dxf>
    <dxf>
      <protection locked="0" hidden="0"/>
    </dxf>
    <dxf>
      <fill>
        <patternFill patternType="solid">
          <fgColor indexed="64"/>
          <bgColor theme="0"/>
        </patternFill>
      </fill>
      <alignment horizontal="general" vertical="center" textRotation="0" wrapText="0" indent="0" relativeIndent="0" justifyLastLine="0" shrinkToFit="0" mergeCell="0" readingOrder="0"/>
      <protection locked="1" hidden="0"/>
    </dxf>
    <dxf>
      <protection locked="1" hidden="0"/>
    </dxf>
    <dxf>
      <alignment horizontal="general" vertical="center" textRotation="0" wrapText="0" indent="0" relativeIndent="255" justifyLastLine="0" shrinkToFit="0" readingOrder="0"/>
      <protection locked="1" hidden="0"/>
    </dxf>
    <dxf>
      <alignment textRotation="0" wrapText="0" justifyLastLine="0" shrinkToFit="0" readingOrder="0"/>
      <protection locked="1" hidden="0"/>
    </dxf>
    <dxf>
      <protection locked="1" hidden="0"/>
    </dxf>
    <dxf>
      <numFmt numFmtId="34" formatCode="_ &quot;€&quot;* #,##0.00_ ;_ &quot;€&quot;* \-#,##0.00_ ;_ &quot;€&quot;* &quot;-&quot;??_ ;_ @_ "/>
      <alignment horizontal="general" vertical="center" textRotation="0" wrapText="0" indent="0" relativeIndent="0" justifyLastLine="0" shrinkToFit="0" mergeCell="0" readingOrder="0"/>
      <border diagonalUp="0" diagonalDown="0">
        <left/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mbria"/>
        <scheme val="minor"/>
      </font>
      <numFmt numFmtId="34" formatCode="_ &quot;€&quot;* #,##0.00_ ;_ &quot;€&quot;* \-#,##0.00_ ;_ &quot;€&quot;* &quot;-&quot;??_ ;_ @_ "/>
      <alignment textRotation="0" wrapText="0" indent="0" relativeIndent="255" justifyLastLine="0" shrinkToFit="0" mergeCell="0" readingOrder="0"/>
      <protection locked="1" hidden="0"/>
    </dxf>
    <dxf>
      <numFmt numFmtId="34" formatCode="_ &quot;€&quot;* #,##0.00_ ;_ &quot;€&quot;* \-#,##0.00_ ;_ &quot;€&quot;* &quot;-&quot;??_ ;_ @_ "/>
      <alignment horizontal="general" vertical="center" textRotation="0" wrapText="0" indent="0" relativeIndent="0" justifyLastLine="0" shrinkToFit="0" mergeCell="0" readingOrder="0"/>
      <border diagonalUp="0" diagonalDown="0">
        <left/>
        <right/>
        <top/>
        <bottom style="thin">
          <color indexed="64"/>
        </bottom>
      </border>
      <protection locked="1" hidden="0"/>
    </dxf>
    <dxf>
      <numFmt numFmtId="34" formatCode="_ &quot;€&quot;* #,##0.00_ ;_ &quot;€&quot;* \-#,##0.00_ ;_ &quot;€&quot;* &quot;-&quot;??_ ;_ @_ "/>
      <alignment vertical="top" textRotation="0" wrapText="0" indent="0" relativeIndent="255" justifyLastLine="0" shrinkToFit="0" mergeCell="0" readingOrder="0"/>
      <protection locked="0" hidden="0"/>
    </dxf>
    <dxf>
      <numFmt numFmtId="34" formatCode="_ &quot;€&quot;* #,##0.00_ ;_ &quot;€&quot;* \-#,##0.00_ ;_ &quot;€&quot;* &quot;-&quot;??_ ;_ @_ "/>
      <alignment horizontal="general" vertical="center" textRotation="0" wrapText="0" indent="0" relativeIndent="0" justifyLastLine="0" shrinkToFit="0" mergeCell="0" readingOrder="0"/>
      <border diagonalUp="0" diagonalDown="0">
        <left/>
        <right/>
        <top/>
        <bottom style="thin">
          <color indexed="64"/>
        </bottom>
      </border>
      <protection locked="1" hidden="0"/>
    </dxf>
    <dxf>
      <numFmt numFmtId="34" formatCode="_ &quot;€&quot;* #,##0.00_ ;_ &quot;€&quot;* \-#,##0.00_ ;_ &quot;€&quot;* &quot;-&quot;??_ ;_ @_ "/>
      <alignment vertical="top" textRotation="0" wrapText="0" indent="0" relativeIndent="255" justifyLastLine="0" shrinkToFit="0" mergeCell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mbria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/>
        <right/>
        <top/>
        <bottom style="thin">
          <color indexed="64"/>
        </bottom>
      </border>
      <protection locked="1" hidden="0"/>
    </dxf>
    <dxf>
      <protection locked="0" hidden="0"/>
    </dxf>
    <dxf>
      <fill>
        <patternFill patternType="solid">
          <fgColor indexed="64"/>
          <bgColor theme="0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/>
        <top/>
        <bottom style="thin">
          <color indexed="64"/>
        </bottom>
      </border>
      <protection locked="1" hidden="0"/>
    </dxf>
    <dxf>
      <protection locked="1" hidden="0"/>
    </dxf>
    <dxf>
      <alignment horizontal="general" vertical="center" textRotation="0" wrapText="0" indent="0" relativeIndent="255" justifyLastLine="0" shrinkToFit="0" readingOrder="0"/>
      <protection locked="1" hidden="0"/>
    </dxf>
    <dxf>
      <alignment textRotation="0" wrapTex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9"/>
        <color auto="1"/>
        <name val="Cambria"/>
        <scheme val="minor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mbria"/>
        <scheme val="minor"/>
      </font>
      <numFmt numFmtId="34" formatCode="_ &quot;€&quot;* #,##0.00_ ;_ &quot;€&quot;* \-#,##0.00_ ;_ &quot;€&quot;* &quot;-&quot;??_ ;_ @_ "/>
      <alignment horizontal="general" vertical="center" textRotation="0" wrapText="0" indent="0" relativeIndent="0" justifyLastLine="0" shrinkToFit="0" mergeCell="0" readingOrder="0"/>
      <border diagonalUp="0" diagonalDown="0">
        <left/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mbria"/>
        <scheme val="minor"/>
      </font>
      <numFmt numFmtId="34" formatCode="_ &quot;€&quot;* #,##0.00_ ;_ &quot;€&quot;* \-#,##0.00_ ;_ &quot;€&quot;* &quot;-&quot;??_ ;_ @_ "/>
      <alignment textRotation="0" wrapText="0" indent="0" relativeIndent="255" justifyLastLine="0" shrinkToFit="0" mergeCell="0" readingOrder="0"/>
      <protection locked="1" hidden="0"/>
    </dxf>
    <dxf>
      <numFmt numFmtId="34" formatCode="_ &quot;€&quot;* #,##0.00_ ;_ &quot;€&quot;* \-#,##0.00_ ;_ &quot;€&quot;* &quot;-&quot;??_ ;_ @_ "/>
      <alignment horizontal="general" vertical="center" textRotation="0" wrapText="0" indent="0" relativeIndent="0" justifyLastLine="0" shrinkToFit="0" mergeCell="0" readingOrder="0"/>
      <border diagonalUp="0" diagonalDown="0">
        <left/>
        <right/>
        <top/>
        <bottom style="thin">
          <color indexed="64"/>
        </bottom>
      </border>
      <protection locked="1" hidden="0"/>
    </dxf>
    <dxf>
      <numFmt numFmtId="34" formatCode="_ &quot;€&quot;* #,##0.00_ ;_ &quot;€&quot;* \-#,##0.00_ ;_ &quot;€&quot;* &quot;-&quot;??_ ;_ @_ "/>
      <alignment textRotation="0" wrapText="0" indent="0" relativeIndent="255" justifyLastLine="0" shrinkToFit="0" mergeCell="0" readingOrder="0"/>
      <protection locked="0" hidden="0"/>
    </dxf>
    <dxf>
      <numFmt numFmtId="34" formatCode="_ &quot;€&quot;* #,##0.00_ ;_ &quot;€&quot;* \-#,##0.00_ ;_ &quot;€&quot;* &quot;-&quot;??_ ;_ @_ "/>
      <alignment horizontal="general" vertical="center" textRotation="0" wrapText="0" indent="0" relativeIndent="0" justifyLastLine="0" shrinkToFit="0" mergeCell="0" readingOrder="0"/>
      <border diagonalUp="0" diagonalDown="0">
        <left/>
        <right/>
        <top/>
        <bottom style="thin">
          <color indexed="64"/>
        </bottom>
      </border>
      <protection locked="1" hidden="0"/>
    </dxf>
    <dxf>
      <numFmt numFmtId="34" formatCode="_ &quot;€&quot;* #,##0.00_ ;_ &quot;€&quot;* \-#,##0.00_ ;_ &quot;€&quot;* &quot;-&quot;??_ ;_ @_ "/>
      <alignment textRotation="0" wrapText="0" indent="0" relativeIndent="255" justifyLastLine="0" shrinkToFit="0" mergeCell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mbria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/>
        <right/>
        <top/>
        <bottom style="thin">
          <color indexed="64"/>
        </bottom>
      </border>
      <protection locked="1" hidden="0"/>
    </dxf>
    <dxf>
      <protection locked="0" hidden="0"/>
    </dxf>
    <dxf>
      <fill>
        <patternFill patternType="solid">
          <fgColor indexed="64"/>
          <bgColor theme="0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/>
        <top/>
        <bottom style="thin">
          <color indexed="64"/>
        </bottom>
      </border>
      <protection locked="1" hidden="0"/>
    </dxf>
    <dxf>
      <protection locked="1" hidden="0"/>
    </dxf>
    <dxf>
      <alignment horizontal="general" vertical="center" textRotation="0" wrapText="0" indent="0" relativeIndent="255" justifyLastLine="0" shrinkToFit="0" readingOrder="0"/>
      <protection locked="1" hidden="0"/>
    </dxf>
    <dxf>
      <alignment textRotation="0" wrapTex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9"/>
        <color auto="1"/>
        <name val="Cambria"/>
        <scheme val="minor"/>
      </font>
      <protection locked="1" hidden="0"/>
    </dxf>
    <dxf>
      <numFmt numFmtId="34" formatCode="_ &quot;€&quot;* #,##0.00_ ;_ &quot;€&quot;* \-#,##0.00_ ;_ &quot;€&quot;* &quot;-&quot;??_ ;_ @_ "/>
      <alignment horizontal="general" vertical="center" textRotation="0" wrapText="0" indent="0" relativeIndent="0" justifyLastLine="0" shrinkToFit="0" mergeCell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mbria"/>
        <scheme val="minor"/>
      </font>
      <numFmt numFmtId="34" formatCode="_ &quot;€&quot;* #,##0.00_ ;_ &quot;€&quot;* \-#,##0.00_ ;_ &quot;€&quot;* &quot;-&quot;??_ ;_ @_ "/>
      <alignment textRotation="0" wrapText="0" indent="0" relativeIndent="255" justifyLastLine="0" shrinkToFit="0" mergeCell="0" readingOrder="0"/>
      <protection locked="1" hidden="0"/>
    </dxf>
    <dxf>
      <numFmt numFmtId="34" formatCode="_ &quot;€&quot;* #,##0.00_ ;_ &quot;€&quot;* \-#,##0.00_ ;_ &quot;€&quot;* &quot;-&quot;??_ ;_ @_ "/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 style="thin">
          <color indexed="64"/>
        </bottom>
      </border>
      <protection locked="1" hidden="0"/>
    </dxf>
    <dxf>
      <numFmt numFmtId="34" formatCode="_ &quot;€&quot;* #,##0.00_ ;_ &quot;€&quot;* \-#,##0.00_ ;_ &quot;€&quot;* &quot;-&quot;??_ ;_ @_ "/>
      <alignment vertical="top" textRotation="0" wrapText="0" indent="0" relativeIndent="255" justifyLastLine="0" shrinkToFit="0" mergeCell="0" readingOrder="0"/>
      <protection locked="0" hidden="0"/>
    </dxf>
    <dxf>
      <numFmt numFmtId="34" formatCode="_ &quot;€&quot;* #,##0.00_ ;_ &quot;€&quot;* \-#,##0.00_ ;_ &quot;€&quot;* &quot;-&quot;??_ ;_ @_ "/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 style="thin">
          <color indexed="64"/>
        </bottom>
      </border>
      <protection locked="1" hidden="0"/>
    </dxf>
    <dxf>
      <numFmt numFmtId="34" formatCode="_ &quot;€&quot;* #,##0.00_ ;_ &quot;€&quot;* \-#,##0.00_ ;_ &quot;€&quot;* &quot;-&quot;??_ ;_ @_ "/>
      <alignment vertical="top" textRotation="0" wrapText="0" indent="0" relativeIndent="255" justifyLastLine="0" shrinkToFit="0" mergeCell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mbria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/>
        <right/>
        <top/>
        <bottom style="thin">
          <color indexed="64"/>
        </bottom>
      </border>
      <protection locked="1" hidden="0"/>
    </dxf>
    <dxf>
      <protection locked="0" hidden="0"/>
    </dxf>
    <dxf>
      <fill>
        <patternFill patternType="solid">
          <fgColor indexed="64"/>
          <bgColor theme="0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  <protection locked="1" hidden="0"/>
    </dxf>
    <dxf>
      <protection locked="1" hidden="0"/>
    </dxf>
    <dxf>
      <alignment horizontal="general" vertical="center" textRotation="0" wrapText="0" indent="0" relativeIndent="255" justifyLastLine="0" shrinkToFit="0" readingOrder="0"/>
      <protection locked="1" hidden="0"/>
    </dxf>
    <dxf>
      <alignment textRotation="0" wrapTex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9"/>
        <color auto="1"/>
        <name val="Cambria"/>
        <scheme val="minor"/>
      </font>
      <protection locked="1" hidden="0"/>
    </dxf>
    <dxf>
      <numFmt numFmtId="34" formatCode="_ &quot;€&quot;* #,##0.00_ ;_ &quot;€&quot;* \-#,##0.00_ ;_ &quot;€&quot;* &quot;-&quot;??_ ;_ @_ "/>
      <alignment horizontal="general" vertical="center" textRotation="0" wrapText="0" indent="0" relativeIndent="0" justifyLastLine="0" shrinkToFit="0" mergeCell="0" readingOrder="0"/>
      <border diagonalUp="0" diagonalDown="0">
        <left/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mbria"/>
        <scheme val="minor"/>
      </font>
      <numFmt numFmtId="34" formatCode="_ &quot;€&quot;* #,##0.00_ ;_ &quot;€&quot;* \-#,##0.00_ ;_ &quot;€&quot;* &quot;-&quot;??_ ;_ @_ "/>
      <alignment textRotation="0" wrapText="0" indent="0" relativeIndent="255" justifyLastLine="0" shrinkToFit="0" mergeCell="0" readingOrder="0"/>
      <protection locked="1" hidden="0"/>
    </dxf>
    <dxf>
      <numFmt numFmtId="34" formatCode="_ &quot;€&quot;* #,##0.00_ ;_ &quot;€&quot;* \-#,##0.00_ ;_ &quot;€&quot;* &quot;-&quot;??_ ;_ @_ "/>
      <alignment horizontal="general" vertical="center" textRotation="0" wrapText="0" indent="0" relativeIndent="0" justifyLastLine="0" shrinkToFit="0" mergeCell="0" readingOrder="0"/>
      <border diagonalUp="0" diagonalDown="0">
        <left/>
        <right/>
        <top/>
        <bottom style="thin">
          <color indexed="64"/>
        </bottom>
      </border>
      <protection locked="1" hidden="0"/>
    </dxf>
    <dxf>
      <numFmt numFmtId="34" formatCode="_ &quot;€&quot;* #,##0.00_ ;_ &quot;€&quot;* \-#,##0.00_ ;_ &quot;€&quot;* &quot;-&quot;??_ ;_ @_ "/>
      <alignment vertical="top" textRotation="0" wrapText="0" indent="0" relativeIndent="255" justifyLastLine="0" shrinkToFit="0" mergeCell="0" readingOrder="0"/>
      <protection locked="0" hidden="0"/>
    </dxf>
    <dxf>
      <numFmt numFmtId="34" formatCode="_ &quot;€&quot;* #,##0.00_ ;_ &quot;€&quot;* \-#,##0.00_ ;_ &quot;€&quot;* &quot;-&quot;??_ ;_ @_ "/>
      <alignment horizontal="general" vertical="center" textRotation="0" wrapText="0" indent="0" relativeIndent="0" justifyLastLine="0" shrinkToFit="0" mergeCell="0" readingOrder="0"/>
      <border diagonalUp="0" diagonalDown="0">
        <left/>
        <right/>
        <top/>
        <bottom style="thin">
          <color indexed="64"/>
        </bottom>
      </border>
      <protection locked="1" hidden="0"/>
    </dxf>
    <dxf>
      <numFmt numFmtId="34" formatCode="_ &quot;€&quot;* #,##0.00_ ;_ &quot;€&quot;* \-#,##0.00_ ;_ &quot;€&quot;* &quot;-&quot;??_ ;_ @_ "/>
      <alignment vertical="top" textRotation="0" wrapText="0" indent="0" relativeIndent="255" justifyLastLine="0" shrinkToFit="0" mergeCell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mbria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/>
        <right/>
        <top/>
        <bottom style="thin">
          <color indexed="64"/>
        </bottom>
      </border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relativeIndent="255" justifyLastLine="0" shrinkToFit="0" mergeCell="0" readingOrder="0"/>
      <protection locked="0" hidden="0"/>
    </dxf>
    <dxf>
      <fill>
        <patternFill patternType="solid">
          <fgColor indexed="64"/>
          <bgColor theme="0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/>
        <top/>
        <bottom style="thin">
          <color indexed="64"/>
        </bottom>
      </border>
      <protection locked="1" hidden="0"/>
    </dxf>
    <dxf>
      <protection locked="1" hidden="0"/>
    </dxf>
    <dxf>
      <alignment horizontal="general" vertical="center" textRotation="0" wrapText="0" indent="0" relativeIndent="255" justifyLastLine="0" shrinkToFit="0" readingOrder="0"/>
      <protection locked="1" hidden="0"/>
    </dxf>
    <dxf>
      <alignment textRotation="0" wrapTex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9"/>
        <color auto="1"/>
        <name val="Cambria"/>
        <scheme val="minor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mbria"/>
        <scheme val="minor"/>
      </font>
      <numFmt numFmtId="34" formatCode="_ &quot;€&quot;* #,##0.00_ ;_ &quot;€&quot;* \-#,##0.00_ ;_ &quot;€&quot;* &quot;-&quot;??_ ;_ @_ 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/>
        <right style="thin">
          <color indexed="64"/>
        </right>
        <top/>
        <bottom style="thin">
          <color indexed="64"/>
        </bottom>
      </border>
      <protection locked="1" hidden="0"/>
    </dxf>
    <dxf>
      <numFmt numFmtId="34" formatCode="_ &quot;€&quot;* #,##0.00_ ;_ &quot;€&quot;* \-#,##0.00_ ;_ &quot;€&quot;* &quot;-&quot;??_ ;_ @_ 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mbria"/>
        <scheme val="minor"/>
      </font>
      <numFmt numFmtId="34" formatCode="_ &quot;€&quot;* #,##0.00_ ;_ &quot;€&quot;* \-#,##0.00_ ;_ &quot;€&quot;* &quot;-&quot;??_ ;_ @_ 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/>
        <right/>
        <top/>
        <bottom style="thin">
          <color indexed="64"/>
        </bottom>
      </border>
      <protection locked="1" hidden="0"/>
    </dxf>
    <dxf>
      <numFmt numFmtId="34" formatCode="_ &quot;€&quot;* #,##0.00_ ;_ &quot;€&quot;* \-#,##0.00_ ;_ &quot;€&quot;* &quot;-&quot;??_ ;_ @_ 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mbria"/>
        <scheme val="minor"/>
      </font>
      <numFmt numFmtId="34" formatCode="_ &quot;€&quot;* #,##0.00_ ;_ &quot;€&quot;* \-#,##0.00_ ;_ &quot;€&quot;* &quot;-&quot;??_ ;_ @_ 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/>
        <right/>
        <top/>
        <bottom style="thin">
          <color indexed="64"/>
        </bottom>
      </border>
      <protection locked="1" hidden="0"/>
    </dxf>
    <dxf>
      <numFmt numFmtId="34" formatCode="_ &quot;€&quot;* #,##0.00_ ;_ &quot;€&quot;* \-#,##0.00_ ;_ &quot;€&quot;* &quot;-&quot;??_ ;_ @_ 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mbria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/>
        <right/>
        <top/>
        <bottom style="thin">
          <color indexed="64"/>
        </bottom>
      </border>
      <protection locked="1" hidden="0"/>
    </dxf>
    <dxf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mbria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/>
        <top/>
        <bottom style="thin">
          <color indexed="64"/>
        </bottom>
      </border>
      <protection locked="1" hidden="0"/>
    </dxf>
    <dxf>
      <protection locked="1" hidden="0"/>
    </dxf>
    <dxf>
      <alignment horizontal="general" vertical="center" textRotation="0" wrapText="0" indent="0" relativeIndent="255" justifyLastLine="0" shrinkToFit="0" readingOrder="0"/>
      <protection locked="1" hidden="0"/>
    </dxf>
    <dxf>
      <alignment textRotation="0" wrapTex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9"/>
        <color auto="1"/>
        <name val="Cambria"/>
        <scheme val="minor"/>
      </font>
      <protection locked="1" hidden="0"/>
    </dxf>
    <dxf>
      <font>
        <color theme="0"/>
      </font>
      <fill>
        <patternFill>
          <bgColor theme="4"/>
        </patternFill>
      </fill>
    </dxf>
    <dxf>
      <font>
        <b/>
        <i val="0"/>
        <color theme="1"/>
      </font>
      <fill>
        <patternFill>
          <bgColor theme="4" tint="0.59996337778862885"/>
        </patternFill>
      </fill>
    </dxf>
    <dxf>
      <font>
        <b/>
        <i val="0"/>
        <color theme="1"/>
      </font>
    </dxf>
    <dxf>
      <font>
        <color theme="1"/>
      </font>
      <fill>
        <patternFill>
          <bgColor theme="4" tint="0.79998168889431442"/>
        </patternFill>
      </fill>
    </dxf>
    <dxf>
      <font>
        <b/>
        <i val="0"/>
        <color theme="0"/>
      </font>
      <fill>
        <patternFill>
          <bgColor theme="4" tint="0.59996337778862885"/>
        </patternFill>
      </fill>
    </dxf>
    <dxf>
      <font>
        <b/>
        <color theme="1"/>
      </font>
    </dxf>
    <dxf>
      <font>
        <b/>
        <i val="0"/>
        <color theme="1"/>
      </font>
      <fill>
        <patternFill>
          <bgColor theme="4" tint="0.79998168889431442"/>
        </patternFill>
      </fill>
    </dxf>
    <dxf>
      <font>
        <b/>
        <i val="0"/>
        <color theme="1"/>
      </font>
    </dxf>
    <dxf>
      <font>
        <color theme="1"/>
      </font>
    </dxf>
  </dxfs>
  <tableStyles count="2" defaultTableStyle="Wedding Budget" defaultPivotStyle="PivotStyleLight16">
    <tableStyle name="Wedding Budget" pivot="0" count="5">
      <tableStyleElement type="wholeTable" dxfId="150"/>
      <tableStyleElement type="headerRow" dxfId="149"/>
      <tableStyleElement type="totalRow" dxfId="148"/>
      <tableStyleElement type="lastColumn" dxfId="147"/>
      <tableStyleElement type="firstTotalCell" dxfId="146"/>
    </tableStyle>
    <tableStyle name="Wedding Budget Summary" pivot="0" count="4">
      <tableStyleElement type="wholeTable" dxfId="145"/>
      <tableStyleElement type="headerRow" dxfId="144"/>
      <tableStyleElement type="totalRow" dxfId="143"/>
      <tableStyleElement type="firstTotalCell" dxfId="14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EAEAEA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C37D8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l-GR"/>
  <c:style val="3"/>
  <c:chart>
    <c:autoTitleDeleted val="1"/>
    <c:plotArea>
      <c:layout/>
      <c:pieChart>
        <c:varyColors val="1"/>
        <c:ser>
          <c:idx val="1"/>
          <c:order val="0"/>
          <c:tx>
            <c:strRef>
              <c:f>'Budget Calculator'!$E$16</c:f>
              <c:strCache>
                <c:ptCount val="1"/>
                <c:pt idx="0">
                  <c:v>ACTUAL</c:v>
                </c:pt>
              </c:strCache>
            </c:strRef>
          </c:tx>
          <c:dPt>
            <c:idx val="0"/>
            <c:spPr>
              <a:solidFill>
                <a:schemeClr val="accent1">
                  <a:shade val="42000"/>
                </a:schemeClr>
              </a:solidFill>
              <a:ln>
                <a:noFill/>
              </a:ln>
              <a:effectLst/>
            </c:spPr>
          </c:dPt>
          <c:dPt>
            <c:idx val="1"/>
            <c:spPr>
              <a:solidFill>
                <a:schemeClr val="accent1">
                  <a:shade val="55000"/>
                </a:schemeClr>
              </a:solidFill>
              <a:ln>
                <a:noFill/>
              </a:ln>
              <a:effectLst/>
            </c:spPr>
          </c:dPt>
          <c:dPt>
            <c:idx val="2"/>
            <c:spPr>
              <a:solidFill>
                <a:schemeClr val="accent1">
                  <a:shade val="68000"/>
                </a:schemeClr>
              </a:solidFill>
              <a:ln>
                <a:noFill/>
              </a:ln>
              <a:effectLst/>
            </c:spPr>
          </c:dPt>
          <c:dPt>
            <c:idx val="3"/>
            <c:spPr>
              <a:solidFill>
                <a:schemeClr val="accent1">
                  <a:shade val="80000"/>
                </a:schemeClr>
              </a:solidFill>
              <a:ln>
                <a:noFill/>
              </a:ln>
              <a:effectLst/>
            </c:spPr>
          </c:dPt>
          <c:dPt>
            <c:idx val="4"/>
            <c:spPr>
              <a:solidFill>
                <a:schemeClr val="accent1">
                  <a:shade val="93000"/>
                </a:schemeClr>
              </a:solidFill>
              <a:ln>
                <a:noFill/>
              </a:ln>
              <a:effectLst/>
            </c:spPr>
          </c:dPt>
          <c:dPt>
            <c:idx val="5"/>
            <c:spPr>
              <a:solidFill>
                <a:schemeClr val="accent1">
                  <a:tint val="94000"/>
                </a:schemeClr>
              </a:solidFill>
              <a:ln>
                <a:noFill/>
              </a:ln>
              <a:effectLst/>
            </c:spPr>
          </c:dPt>
          <c:dPt>
            <c:idx val="6"/>
            <c:spPr>
              <a:solidFill>
                <a:schemeClr val="accent1">
                  <a:tint val="81000"/>
                </a:schemeClr>
              </a:solidFill>
              <a:ln>
                <a:noFill/>
              </a:ln>
              <a:effectLst/>
            </c:spPr>
          </c:dPt>
          <c:dPt>
            <c:idx val="7"/>
            <c:spPr>
              <a:solidFill>
                <a:schemeClr val="accent1">
                  <a:tint val="69000"/>
                </a:schemeClr>
              </a:solidFill>
              <a:ln>
                <a:noFill/>
              </a:ln>
              <a:effectLst/>
            </c:spPr>
          </c:dPt>
          <c:dPt>
            <c:idx val="8"/>
            <c:spPr>
              <a:solidFill>
                <a:schemeClr val="accent1">
                  <a:tint val="56000"/>
                </a:schemeClr>
              </a:solidFill>
              <a:ln>
                <a:noFill/>
              </a:ln>
              <a:effectLst/>
            </c:spPr>
          </c:dPt>
          <c:dPt>
            <c:idx val="9"/>
            <c:spPr>
              <a:solidFill>
                <a:schemeClr val="accent1">
                  <a:tint val="43000"/>
                </a:schemeClr>
              </a:solidFill>
              <a:ln>
                <a:noFill/>
              </a:ln>
              <a:effectLst/>
            </c:spPr>
          </c:dPt>
          <c:dLbls>
            <c:dLbl>
              <c:idx val="4"/>
              <c:layout>
                <c:manualLayout>
                  <c:x val="7.0175438596491299E-3"/>
                  <c:y val="3.0303030303030311E-2"/>
                </c:manualLayout>
              </c:layout>
              <c:dLblPos val="bestFit"/>
              <c:showCatName val="1"/>
              <c:showPercent val="1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1.1951304721722081E-2"/>
                  <c:y val="1.2155169036706241E-2"/>
                </c:manualLayout>
              </c:layout>
              <c:dLblPos val="bestFit"/>
              <c:showCatName val="1"/>
              <c:showPercent val="1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7.0175438596491299E-3"/>
                  <c:y val="-4.5454545454545463E-2"/>
                </c:manualLayout>
              </c:layout>
              <c:dLblPos val="bestFit"/>
              <c:showCatName val="1"/>
              <c:showPercent val="1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5.3545752195822666E-2"/>
                  <c:y val="-0.16823402821773714"/>
                </c:manualLayout>
              </c:layout>
              <c:dLblPos val="bestFit"/>
              <c:showCatName val="1"/>
              <c:showPercent val="1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"/>
                  <c:y val="2.2727272727272794E-2"/>
                </c:manualLayout>
              </c:layout>
              <c:dLblPos val="bestFit"/>
              <c:showCatName val="1"/>
              <c:showPercent val="1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8.5768989696135188E-17"/>
                  <c:y val="2.2727272727272794E-2"/>
                </c:manualLayout>
              </c:layout>
              <c:dLblPos val="bestFit"/>
              <c:showCatName val="1"/>
              <c:showPercent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txPr>
            <c:dLblPos val="outEnd"/>
            <c:showCatName val="1"/>
            <c:showPercent val="1"/>
            <c:extLst>
              <c:ext xmlns:c15="http://schemas.microsoft.com/office/drawing/2012/chart" uri="{CE6537A1-D6FC-4f65-9D91-7224C49458BB}"/>
            </c:extLst>
          </c:dLbls>
          <c:cat>
            <c:strRef>
              <c:f>'Budget Calculator'!$C$17:$C$26</c:f>
              <c:strCache>
                <c:ptCount val="10"/>
                <c:pt idx="0">
                  <c:v>Bride's Expenses</c:v>
                </c:pt>
                <c:pt idx="1">
                  <c:v>Reception*</c:v>
                </c:pt>
                <c:pt idx="2">
                  <c:v>Music/Entertainment</c:v>
                </c:pt>
                <c:pt idx="3">
                  <c:v>Groom's Expenses</c:v>
                </c:pt>
                <c:pt idx="4">
                  <c:v>Travel &amp; Transportation</c:v>
                </c:pt>
                <c:pt idx="5">
                  <c:v>Decorations*</c:v>
                </c:pt>
                <c:pt idx="6">
                  <c:v>Flowers</c:v>
                </c:pt>
                <c:pt idx="7">
                  <c:v>Photography &amp; Videography</c:v>
                </c:pt>
                <c:pt idx="8">
                  <c:v>Printing &amp; Stationery</c:v>
                </c:pt>
                <c:pt idx="9">
                  <c:v>Other Expenses</c:v>
                </c:pt>
              </c:strCache>
            </c:strRef>
          </c:cat>
          <c:val>
            <c:numRef>
              <c:f>'Budget Calculator'!$E$17:$E$26</c:f>
              <c:numCache>
                <c:formatCode>_ "€"* #,##0.00_ ;_ "€"* \-#,##0.00_ ;_ "€"* "-"??_ ;_ @_ 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dLbls>
          <c:showCatName val="1"/>
          <c:showPercent val="1"/>
        </c:dLbls>
        <c:firstSliceAng val="354"/>
      </c:pieChart>
      <c:spPr>
        <a:noFill/>
        <a:ln>
          <a:noFill/>
        </a:ln>
        <a:effectLst/>
      </c:spPr>
    </c:plotArea>
    <c:plotVisOnly val="1"/>
    <c:dispBlanksAs val="zero"/>
  </c:chart>
  <c:spPr>
    <a:noFill/>
    <a:ln w="6350" cap="flat" cmpd="sng" algn="ctr">
      <a:noFill/>
      <a:prstDash val="solid"/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464608</xdr:colOff>
      <xdr:row>28</xdr:row>
      <xdr:rowOff>105833</xdr:rowOff>
    </xdr:from>
    <xdr:to>
      <xdr:col>7</xdr:col>
      <xdr:colOff>264583</xdr:colOff>
      <xdr:row>56</xdr:row>
      <xdr:rowOff>10583</xdr:rowOff>
    </xdr:to>
    <xdr:graphicFrame macro="">
      <xdr:nvGraphicFramePr>
        <xdr:cNvPr id="4" name="WeddingBudgetSummary" descr="Pie chart showing category expenses as percentages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84667</xdr:colOff>
      <xdr:row>1</xdr:row>
      <xdr:rowOff>158750</xdr:rowOff>
    </xdr:from>
    <xdr:to>
      <xdr:col>2</xdr:col>
      <xdr:colOff>1344083</xdr:colOff>
      <xdr:row>8</xdr:row>
      <xdr:rowOff>41721</xdr:rowOff>
    </xdr:to>
    <xdr:pic>
      <xdr:nvPicPr>
        <xdr:cNvPr id="294" name="293 - Εικόνα" descr="LogoVerticalSlider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8167" y="317500"/>
          <a:ext cx="1725083" cy="1142388"/>
        </a:xfrm>
        <a:prstGeom prst="rect">
          <a:avLst/>
        </a:prstGeom>
      </xdr:spPr>
    </xdr:pic>
    <xdr:clientData/>
  </xdr:twoCellAnchor>
  <xdr:twoCellAnchor editAs="oneCell">
    <xdr:from>
      <xdr:col>10</xdr:col>
      <xdr:colOff>62751</xdr:colOff>
      <xdr:row>1</xdr:row>
      <xdr:rowOff>74081</xdr:rowOff>
    </xdr:from>
    <xdr:to>
      <xdr:col>10</xdr:col>
      <xdr:colOff>807922</xdr:colOff>
      <xdr:row>5</xdr:row>
      <xdr:rowOff>100316</xdr:rowOff>
    </xdr:to>
    <xdr:pic>
      <xdr:nvPicPr>
        <xdr:cNvPr id="295" name="294 - Εικόνα" descr="bride-dress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99055" y="237367"/>
          <a:ext cx="745171" cy="761020"/>
        </a:xfrm>
        <a:prstGeom prst="rect">
          <a:avLst/>
        </a:prstGeom>
      </xdr:spPr>
    </xdr:pic>
    <xdr:clientData/>
  </xdr:twoCellAnchor>
  <xdr:twoCellAnchor editAs="oneCell">
    <xdr:from>
      <xdr:col>10</xdr:col>
      <xdr:colOff>52923</xdr:colOff>
      <xdr:row>16</xdr:row>
      <xdr:rowOff>74082</xdr:rowOff>
    </xdr:from>
    <xdr:to>
      <xdr:col>10</xdr:col>
      <xdr:colOff>798094</xdr:colOff>
      <xdr:row>20</xdr:row>
      <xdr:rowOff>99994</xdr:rowOff>
    </xdr:to>
    <xdr:pic>
      <xdr:nvPicPr>
        <xdr:cNvPr id="296" name="295 - Εικόνα" descr="wedding-reception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489227" y="2992814"/>
          <a:ext cx="745171" cy="760698"/>
        </a:xfrm>
        <a:prstGeom prst="rect">
          <a:avLst/>
        </a:prstGeom>
      </xdr:spPr>
    </xdr:pic>
    <xdr:clientData/>
  </xdr:twoCellAnchor>
  <xdr:twoCellAnchor editAs="oneCell">
    <xdr:from>
      <xdr:col>10</xdr:col>
      <xdr:colOff>65236</xdr:colOff>
      <xdr:row>48</xdr:row>
      <xdr:rowOff>47312</xdr:rowOff>
    </xdr:from>
    <xdr:to>
      <xdr:col>10</xdr:col>
      <xdr:colOff>810436</xdr:colOff>
      <xdr:row>52</xdr:row>
      <xdr:rowOff>72966</xdr:rowOff>
    </xdr:to>
    <xdr:pic>
      <xdr:nvPicPr>
        <xdr:cNvPr id="297" name="296 - Εικόνα" descr="camera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501540" y="8844330"/>
          <a:ext cx="745200" cy="760440"/>
        </a:xfrm>
        <a:prstGeom prst="rect">
          <a:avLst/>
        </a:prstGeom>
      </xdr:spPr>
    </xdr:pic>
    <xdr:clientData/>
  </xdr:twoCellAnchor>
  <xdr:twoCellAnchor editAs="oneCell">
    <xdr:from>
      <xdr:col>10</xdr:col>
      <xdr:colOff>47656</xdr:colOff>
      <xdr:row>29</xdr:row>
      <xdr:rowOff>79374</xdr:rowOff>
    </xdr:from>
    <xdr:to>
      <xdr:col>10</xdr:col>
      <xdr:colOff>792827</xdr:colOff>
      <xdr:row>33</xdr:row>
      <xdr:rowOff>104981</xdr:rowOff>
    </xdr:to>
    <xdr:pic>
      <xdr:nvPicPr>
        <xdr:cNvPr id="298" name="297 - Εικόνα" descr="musical-note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486681" y="5356224"/>
          <a:ext cx="745171" cy="749507"/>
        </a:xfrm>
        <a:prstGeom prst="rect">
          <a:avLst/>
        </a:prstGeom>
      </xdr:spPr>
    </xdr:pic>
    <xdr:clientData/>
  </xdr:twoCellAnchor>
  <xdr:twoCellAnchor editAs="oneCell">
    <xdr:from>
      <xdr:col>17</xdr:col>
      <xdr:colOff>73486</xdr:colOff>
      <xdr:row>1</xdr:row>
      <xdr:rowOff>40826</xdr:rowOff>
    </xdr:from>
    <xdr:to>
      <xdr:col>17</xdr:col>
      <xdr:colOff>818686</xdr:colOff>
      <xdr:row>5</xdr:row>
      <xdr:rowOff>66684</xdr:rowOff>
    </xdr:to>
    <xdr:pic>
      <xdr:nvPicPr>
        <xdr:cNvPr id="300" name="299 - Εικόνα" descr="ribbon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541961" y="202751"/>
          <a:ext cx="745200" cy="749758"/>
        </a:xfrm>
        <a:prstGeom prst="rect">
          <a:avLst/>
        </a:prstGeom>
      </xdr:spPr>
    </xdr:pic>
    <xdr:clientData/>
  </xdr:twoCellAnchor>
  <xdr:twoCellAnchor editAs="oneCell">
    <xdr:from>
      <xdr:col>17</xdr:col>
      <xdr:colOff>83163</xdr:colOff>
      <xdr:row>11</xdr:row>
      <xdr:rowOff>79375</xdr:rowOff>
    </xdr:from>
    <xdr:to>
      <xdr:col>17</xdr:col>
      <xdr:colOff>824761</xdr:colOff>
      <xdr:row>15</xdr:row>
      <xdr:rowOff>104377</xdr:rowOff>
    </xdr:to>
    <xdr:pic>
      <xdr:nvPicPr>
        <xdr:cNvPr id="301" name="300 - Εικόνα" descr="bouquet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4551638" y="2051050"/>
          <a:ext cx="741598" cy="748902"/>
        </a:xfrm>
        <a:prstGeom prst="rect">
          <a:avLst/>
        </a:prstGeom>
      </xdr:spPr>
    </xdr:pic>
    <xdr:clientData/>
  </xdr:twoCellAnchor>
  <xdr:twoCellAnchor editAs="oneCell">
    <xdr:from>
      <xdr:col>17</xdr:col>
      <xdr:colOff>72573</xdr:colOff>
      <xdr:row>20</xdr:row>
      <xdr:rowOff>80432</xdr:rowOff>
    </xdr:from>
    <xdr:to>
      <xdr:col>17</xdr:col>
      <xdr:colOff>817773</xdr:colOff>
      <xdr:row>24</xdr:row>
      <xdr:rowOff>106149</xdr:rowOff>
    </xdr:to>
    <xdr:pic>
      <xdr:nvPicPr>
        <xdr:cNvPr id="302" name="301 - Εικόνα" descr="suit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4541048" y="3709457"/>
          <a:ext cx="745200" cy="749617"/>
        </a:xfrm>
        <a:prstGeom prst="rect">
          <a:avLst/>
        </a:prstGeom>
      </xdr:spPr>
    </xdr:pic>
    <xdr:clientData/>
  </xdr:twoCellAnchor>
  <xdr:twoCellAnchor editAs="oneCell">
    <xdr:from>
      <xdr:col>17</xdr:col>
      <xdr:colOff>74844</xdr:colOff>
      <xdr:row>28</xdr:row>
      <xdr:rowOff>31749</xdr:rowOff>
    </xdr:from>
    <xdr:to>
      <xdr:col>17</xdr:col>
      <xdr:colOff>820044</xdr:colOff>
      <xdr:row>32</xdr:row>
      <xdr:rowOff>57580</xdr:rowOff>
    </xdr:to>
    <xdr:pic>
      <xdr:nvPicPr>
        <xdr:cNvPr id="303" name="302 - Εικόνα" descr="car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4532433" y="5154838"/>
          <a:ext cx="745200" cy="760617"/>
        </a:xfrm>
        <a:prstGeom prst="rect">
          <a:avLst/>
        </a:prstGeom>
      </xdr:spPr>
    </xdr:pic>
    <xdr:clientData/>
  </xdr:twoCellAnchor>
  <xdr:twoCellAnchor editAs="oneCell">
    <xdr:from>
      <xdr:col>17</xdr:col>
      <xdr:colOff>72573</xdr:colOff>
      <xdr:row>35</xdr:row>
      <xdr:rowOff>81490</xdr:rowOff>
    </xdr:from>
    <xdr:to>
      <xdr:col>17</xdr:col>
      <xdr:colOff>817773</xdr:colOff>
      <xdr:row>39</xdr:row>
      <xdr:rowOff>107295</xdr:rowOff>
    </xdr:to>
    <xdr:pic>
      <xdr:nvPicPr>
        <xdr:cNvPr id="304" name="303 - Εικόνα" descr="fireworks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4541048" y="6444190"/>
          <a:ext cx="745200" cy="749705"/>
        </a:xfrm>
        <a:prstGeom prst="rect">
          <a:avLst/>
        </a:prstGeom>
      </xdr:spPr>
    </xdr:pic>
    <xdr:clientData/>
  </xdr:twoCellAnchor>
  <xdr:twoCellAnchor editAs="oneCell">
    <xdr:from>
      <xdr:col>10</xdr:col>
      <xdr:colOff>66437</xdr:colOff>
      <xdr:row>35</xdr:row>
      <xdr:rowOff>91328</xdr:rowOff>
    </xdr:from>
    <xdr:to>
      <xdr:col>10</xdr:col>
      <xdr:colOff>811637</xdr:colOff>
      <xdr:row>39</xdr:row>
      <xdr:rowOff>119351</xdr:rowOff>
    </xdr:to>
    <xdr:pic>
      <xdr:nvPicPr>
        <xdr:cNvPr id="305" name="304 - Εικόνα" descr="triptych-brochure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505462" y="6454028"/>
          <a:ext cx="745200" cy="75192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Apparel" displayName="Apparel" ref="K3:O15" totalsRowCount="1" headerRowDxfId="141" dataDxfId="140" totalsRowDxfId="139">
  <tableColumns count="5">
    <tableColumn id="5" name=" " dataDxfId="138" totalsRowDxfId="137"/>
    <tableColumn id="1" name="CATEGORY" totalsRowLabel="Bride's Expenses Total" dataDxfId="136" totalsRowDxfId="135"/>
    <tableColumn id="2" name="ESTIMATED" totalsRowFunction="sum" dataDxfId="134" totalsRowDxfId="133"/>
    <tableColumn id="3" name="ACTUAL" totalsRowFunction="sum" dataDxfId="132" totalsRowDxfId="131"/>
    <tableColumn id="4" name="OVER/UNDER" totalsRowFunction="sum" dataDxfId="130" totalsRowDxfId="129">
      <calculatedColumnFormula>Apparel[[#This Row],[ESTIMATED]]-Apparel[[#This Row],[ACTUAL]]</calculatedColumnFormula>
    </tableColumn>
  </tableColumns>
  <tableStyleInfo name="Wedding Budget" showFirstColumn="1" showLastColumn="0" showRowStripes="1" showColumnStripes="0"/>
  <extLst>
    <ext xmlns:x14="http://schemas.microsoft.com/office/spreadsheetml/2009/9/main" uri="{504A1905-F514-4f6f-8877-14C23A59335A}">
      <x14:table altText="Apparel table" altTextSummary="Table listing apparel expenses"/>
    </ext>
  </extLst>
</table>
</file>

<file path=xl/tables/table2.xml><?xml version="1.0" encoding="utf-8"?>
<table xmlns="http://schemas.openxmlformats.org/spreadsheetml/2006/main" id="2" name="Decorations" displayName="Decorations" ref="R3:V9" totalsRowCount="1" headerRowDxfId="128" dataDxfId="127" totalsRowDxfId="126">
  <tableColumns count="5">
    <tableColumn id="5" name=" " dataDxfId="125" totalsRowDxfId="124"/>
    <tableColumn id="1" name="CATEGORY" totalsRowLabel="Decorations Total" dataDxfId="123" totalsRowDxfId="122"/>
    <tableColumn id="2" name="ESTIMATED" totalsRowFunction="sum" dataDxfId="121" totalsRowDxfId="120"/>
    <tableColumn id="3" name="ACTUAL" totalsRowFunction="sum" dataDxfId="119" totalsRowDxfId="118"/>
    <tableColumn id="4" name="OVER/UNDER" totalsRowFunction="sum" dataDxfId="117" totalsRowDxfId="116">
      <calculatedColumnFormula>Decorations[[#This Row],[ESTIMATED]]-Decorations[[#This Row],[ACTUAL]]</calculatedColumnFormula>
    </tableColumn>
  </tableColumns>
  <tableStyleInfo name="Wedding Budget" showFirstColumn="1" showLastColumn="0" showRowStripes="1" showColumnStripes="0"/>
  <extLst>
    <ext xmlns:x14="http://schemas.microsoft.com/office/spreadsheetml/2009/9/main" uri="{504A1905-F514-4f6f-8877-14C23A59335A}">
      <x14:table altText="Decorations table" altTextSummary="Table listing decoration expenses"/>
    </ext>
  </extLst>
</table>
</file>

<file path=xl/tables/table3.xml><?xml version="1.0" encoding="utf-8"?>
<table xmlns="http://schemas.openxmlformats.org/spreadsheetml/2006/main" id="3" name="Gifts" displayName="Gifts" ref="R22:V27" totalsRowCount="1" headerRowDxfId="115" dataDxfId="114" totalsRowDxfId="113">
  <tableColumns count="5">
    <tableColumn id="5" name=" " dataDxfId="112" totalsRowDxfId="111"/>
    <tableColumn id="1" name="CATEGORY" totalsRowLabel="Groom's Expenses Total" dataDxfId="110" totalsRowDxfId="109"/>
    <tableColumn id="2" name="ESTIMATED" totalsRowFunction="sum" dataDxfId="108" totalsRowDxfId="107"/>
    <tableColumn id="3" name="ACTUAL" totalsRowFunction="sum" dataDxfId="106" totalsRowDxfId="105"/>
    <tableColumn id="4" name="OVER/UNDER" totalsRowFunction="sum" dataDxfId="104" totalsRowDxfId="103">
      <calculatedColumnFormula>Gifts[[#This Row],[ESTIMATED]]-Gifts[[#This Row],[ACTUAL]]</calculatedColumnFormula>
    </tableColumn>
  </tableColumns>
  <tableStyleInfo name="Wedding Budget" showFirstColumn="1" showLastColumn="0" showRowStripes="1" showColumnStripes="0"/>
  <extLst>
    <ext xmlns:x14="http://schemas.microsoft.com/office/spreadsheetml/2009/9/main" uri="{504A1905-F514-4f6f-8877-14C23A59335A}">
      <x14:table altText="Gifts table" altTextSummary="Table listing attendant, parent, and other gifts"/>
    </ext>
  </extLst>
</table>
</file>

<file path=xl/tables/table4.xml><?xml version="1.0" encoding="utf-8"?>
<table xmlns="http://schemas.openxmlformats.org/spreadsheetml/2006/main" id="4" name="Flowers" displayName="Flowers" ref="R13:V19" totalsRowCount="1" headerRowDxfId="102" dataDxfId="101" totalsRowDxfId="100">
  <tableColumns count="5">
    <tableColumn id="5" name=" " dataDxfId="99" totalsRowDxfId="98"/>
    <tableColumn id="1" name="CATEGORY" totalsRowLabel="Flowers Total" dataDxfId="97" totalsRowDxfId="96"/>
    <tableColumn id="2" name="ESTIMATED" totalsRowFunction="sum" dataDxfId="95" totalsRowDxfId="94"/>
    <tableColumn id="3" name="ACTUAL" totalsRowFunction="sum" dataDxfId="93" totalsRowDxfId="92"/>
    <tableColumn id="4" name="OVER/UNDER" totalsRowFunction="sum" dataDxfId="91" totalsRowDxfId="90">
      <calculatedColumnFormula>Flowers[[#This Row],[ESTIMATED]]-Flowers[[#This Row],[ACTUAL]]</calculatedColumnFormula>
    </tableColumn>
  </tableColumns>
  <tableStyleInfo name="Wedding Budget" showFirstColumn="1" showLastColumn="0" showRowStripes="1" showColumnStripes="0"/>
  <extLst>
    <ext xmlns:x14="http://schemas.microsoft.com/office/spreadsheetml/2009/9/main" uri="{504A1905-F514-4f6f-8877-14C23A59335A}">
      <x14:table altText="Flowers table" altTextSummary="Table listing flower expenses"/>
    </ext>
  </extLst>
</table>
</file>

<file path=xl/tables/table5.xml><?xml version="1.0" encoding="utf-8"?>
<table xmlns="http://schemas.openxmlformats.org/spreadsheetml/2006/main" id="5" name="Entertainment" displayName="Entertainment" ref="K31:O34" totalsRowCount="1" headerRowDxfId="89" dataDxfId="88" totalsRowDxfId="87">
  <tableColumns count="5">
    <tableColumn id="5" name=" " dataDxfId="86" totalsRowDxfId="85"/>
    <tableColumn id="1" name="CATEGORY" totalsRowLabel="Music/Entertainment Total" dataDxfId="84" totalsRowDxfId="83"/>
    <tableColumn id="2" name="ESTIMATED" totalsRowFunction="sum" dataDxfId="82" totalsRowDxfId="81"/>
    <tableColumn id="3" name="ACTUAL" totalsRowFunction="sum" dataDxfId="80" totalsRowDxfId="79"/>
    <tableColumn id="4" name="OVER/UNDER" totalsRowFunction="sum" dataDxfId="78" totalsRowDxfId="77">
      <calculatedColumnFormula>Entertainment[[#This Row],[ESTIMATED]]-Entertainment[[#This Row],[ACTUAL]]</calculatedColumnFormula>
    </tableColumn>
  </tableColumns>
  <tableStyleInfo name="Wedding Budget" showFirstColumn="1" showLastColumn="0" showRowStripes="1" showColumnStripes="0"/>
  <extLst>
    <ext xmlns:x14="http://schemas.microsoft.com/office/spreadsheetml/2009/9/main" uri="{504A1905-F514-4f6f-8877-14C23A59335A}">
      <x14:table altText="Music/Entertainment table" altTextSummary="Table listing music and entertainment expenses"/>
    </ext>
  </extLst>
</table>
</file>

<file path=xl/tables/table6.xml><?xml version="1.0" encoding="utf-8"?>
<table xmlns="http://schemas.openxmlformats.org/spreadsheetml/2006/main" id="6" name="Photography" displayName="Photography" ref="K50:O56" totalsRowCount="1" headerRowDxfId="76" dataDxfId="75" totalsRowDxfId="74">
  <tableColumns count="5">
    <tableColumn id="5" name=" " dataDxfId="73" totalsRowDxfId="72"/>
    <tableColumn id="1" name="CATEGORY" totalsRowLabel="Photography &amp; Videograpgy Total" dataDxfId="71" totalsRowDxfId="70"/>
    <tableColumn id="2" name="ESTIMATED" totalsRowFunction="sum" dataDxfId="69" totalsRowDxfId="68"/>
    <tableColumn id="3" name="ACTUAL" totalsRowFunction="sum" dataDxfId="67" totalsRowDxfId="66"/>
    <tableColumn id="4" name="OVER / UNDER" totalsRowFunction="sum" dataDxfId="65" totalsRowDxfId="64">
      <calculatedColumnFormula>Photography[[#This Row],[ESTIMATED]]-Photography[[#This Row],[ACTUAL]]</calculatedColumnFormula>
    </tableColumn>
  </tableColumns>
  <tableStyleInfo name="Wedding Budget" showFirstColumn="1" showLastColumn="0" showRowStripes="1" showColumnStripes="0"/>
  <extLst>
    <ext xmlns:x14="http://schemas.microsoft.com/office/spreadsheetml/2009/9/main" uri="{504A1905-F514-4f6f-8877-14C23A59335A}">
      <x14:table altText="Photography table" altTextSummary="Table listing photography expenses"/>
    </ext>
  </extLst>
</table>
</file>

<file path=xl/tables/table7.xml><?xml version="1.0" encoding="utf-8"?>
<table xmlns="http://schemas.openxmlformats.org/spreadsheetml/2006/main" id="7" name="Reception" displayName="Reception" ref="K18:O27" totalsRowCount="1" headerRowDxfId="63" dataDxfId="62" totalsRowDxfId="61">
  <tableColumns count="5">
    <tableColumn id="5" name=" " dataDxfId="60" totalsRowDxfId="59"/>
    <tableColumn id="1" name="CATEGORY" totalsRowLabel="Reception Total" dataDxfId="58" totalsRowDxfId="57"/>
    <tableColumn id="2" name="ESTIMATED" totalsRowFunction="sum" dataDxfId="56" totalsRowDxfId="55"/>
    <tableColumn id="3" name="ACTUAL" totalsRowFunction="sum" dataDxfId="54" totalsRowDxfId="53"/>
    <tableColumn id="4" name="OVER/UNDER" totalsRowFunction="sum" dataDxfId="52" totalsRowDxfId="51">
      <calculatedColumnFormula>Reception[[#This Row],[ESTIMATED]]-Reception[[#This Row],[ACTUAL]]</calculatedColumnFormula>
    </tableColumn>
  </tableColumns>
  <tableStyleInfo name="Wedding Budget" showFirstColumn="1" showLastColumn="0" showRowStripes="1" showColumnStripes="0"/>
  <extLst>
    <ext xmlns:x14="http://schemas.microsoft.com/office/spreadsheetml/2009/9/main" uri="{504A1905-F514-4f6f-8877-14C23A59335A}">
      <x14:table altText="Reception table" altTextSummary="Table listing reception expenses"/>
    </ext>
  </extLst>
</table>
</file>

<file path=xl/tables/table8.xml><?xml version="1.0" encoding="utf-8"?>
<table xmlns="http://schemas.openxmlformats.org/spreadsheetml/2006/main" id="8" name="Printing" displayName="Printing" ref="K37:O47" totalsRowCount="1" headerRowDxfId="50" dataDxfId="49" totalsRowDxfId="48">
  <tableColumns count="5">
    <tableColumn id="5" name=" " dataDxfId="47" totalsRowDxfId="46"/>
    <tableColumn id="1" name="CATEGORY" totalsRowLabel="Printing &amp; Stationery Total" dataDxfId="45" totalsRowDxfId="44"/>
    <tableColumn id="2" name="ESTIMATED" totalsRowFunction="sum" dataDxfId="43" totalsRowDxfId="42"/>
    <tableColumn id="3" name="ACTUAL" totalsRowFunction="sum" dataDxfId="41" totalsRowDxfId="40"/>
    <tableColumn id="4" name="OVER/UNDER" totalsRowFunction="sum" dataDxfId="39" totalsRowDxfId="38">
      <calculatedColumnFormula>Printing[[#This Row],[ESTIMATED]]-Printing[[#This Row],[ACTUAL]]</calculatedColumnFormula>
    </tableColumn>
  </tableColumns>
  <tableStyleInfo name="Wedding Budget" showFirstColumn="1" showLastColumn="0" showRowStripes="1" showColumnStripes="0"/>
  <extLst>
    <ext xmlns:x14="http://schemas.microsoft.com/office/spreadsheetml/2009/9/main" uri="{504A1905-F514-4f6f-8877-14C23A59335A}">
      <x14:table altText="Printing/Stationery table" altTextSummary="Table listing printing and stationery expenses"/>
    </ext>
  </extLst>
</table>
</file>

<file path=xl/tables/table9.xml><?xml version="1.0" encoding="utf-8"?>
<table xmlns="http://schemas.openxmlformats.org/spreadsheetml/2006/main" id="9" name="Transportation" displayName="Transportation" ref="R30:V34" totalsRowCount="1" headerRowDxfId="37" dataDxfId="36" totalsRowDxfId="35">
  <tableColumns count="5">
    <tableColumn id="5" name=" " dataDxfId="34" totalsRowDxfId="33"/>
    <tableColumn id="1" name="CATEGORY" totalsRowLabel="Travel &amp; Transportation Total" dataDxfId="32" totalsRowDxfId="31"/>
    <tableColumn id="2" name="ESTIMATED" totalsRowFunction="sum" dataDxfId="30" totalsRowDxfId="29"/>
    <tableColumn id="3" name="ACTUAL" totalsRowFunction="sum" dataDxfId="28" totalsRowDxfId="27"/>
    <tableColumn id="4" name="OVER/UNDER" totalsRowFunction="sum" dataDxfId="26" totalsRowDxfId="25">
      <calculatedColumnFormula>Transportation[[#This Row],[ESTIMATED]]-Transportation[[#This Row],[ACTUAL]]</calculatedColumnFormula>
    </tableColumn>
  </tableColumns>
  <tableStyleInfo name="Wedding Budget" showFirstColumn="1" showLastColumn="0" showRowStripes="1" showColumnStripes="0"/>
  <extLst>
    <ext xmlns:x14="http://schemas.microsoft.com/office/spreadsheetml/2009/9/main" uri="{504A1905-F514-4f6f-8877-14C23A59335A}">
      <x14:table altText="Travel/Transportation table" altTextSummary="Table listing travel and transportation expenses"/>
    </ext>
  </extLst>
</table>
</file>

<file path=xl/tables/table10.xml><?xml version="1.0" encoding="utf-8"?>
<table xmlns="http://schemas.openxmlformats.org/spreadsheetml/2006/main" id="10" name="OtherExpenses" displayName="OtherExpenses" ref="R37:V48" totalsRowCount="1" headerRowDxfId="24" dataDxfId="23" totalsRowDxfId="22">
  <tableColumns count="5">
    <tableColumn id="5" name=" " dataDxfId="21" totalsRowDxfId="20"/>
    <tableColumn id="1" name="CATEGORY" totalsRowLabel="Other Expenses Total" dataDxfId="19" totalsRowDxfId="18"/>
    <tableColumn id="2" name="ESTIMATED" totalsRowFunction="sum" dataDxfId="17" totalsRowDxfId="16"/>
    <tableColumn id="3" name="ACTUAL" totalsRowFunction="sum" dataDxfId="15" totalsRowDxfId="14"/>
    <tableColumn id="4" name="OVER/UNDER" totalsRowFunction="sum" dataDxfId="13" totalsRowDxfId="12">
      <calculatedColumnFormula>OtherExpenses[[#This Row],[ESTIMATED]]-OtherExpenses[[#This Row],[ACTUAL]]</calculatedColumnFormula>
    </tableColumn>
  </tableColumns>
  <tableStyleInfo name="Wedding Budget" showFirstColumn="1" showLastColumn="0" showRowStripes="1" showColumnStripes="0"/>
  <extLst>
    <ext xmlns:x14="http://schemas.microsoft.com/office/spreadsheetml/2009/9/main" uri="{504A1905-F514-4f6f-8877-14C23A59335A}">
      <x14:table altText="Other expenses table" altTextSummary="Table listing other expenses"/>
    </ext>
  </extLst>
</table>
</file>

<file path=xl/tables/table11.xml><?xml version="1.0" encoding="utf-8"?>
<table xmlns="http://schemas.openxmlformats.org/spreadsheetml/2006/main" id="11" name="BudgetSummaryTable" displayName="BudgetSummaryTable" ref="C16:F27" totalsRowCount="1" headerRowDxfId="11" dataDxfId="9" totalsRowDxfId="8" headerRowBorderDxfId="10">
  <autoFilter ref="C16:F26"/>
  <tableColumns count="4">
    <tableColumn id="1" name="CATEGORY" totalsRowLabel="Total Expenses" dataDxfId="7" totalsRowDxfId="6"/>
    <tableColumn id="2" name="ESTIMATION" totalsRowFunction="sum" dataDxfId="5" totalsRowDxfId="4"/>
    <tableColumn id="3" name="ACTUAL" totalsRowFunction="sum" dataDxfId="3" totalsRowDxfId="2"/>
    <tableColumn id="4" name="OVER/UNDER" totalsRowFunction="sum" dataDxfId="1" totalsRowDxfId="0">
      <calculatedColumnFormula>BudgetSummaryTable[[#This Row],[ESTIMATION]]-BudgetSummaryTable[[#This Row],[ACTUAL]]</calculatedColumnFormula>
    </tableColumn>
  </tableColumns>
  <tableStyleInfo name="Wedding Budget Summary" showFirstColumn="1" showLastColumn="0" showRowStripes="0" showColumnStripes="0"/>
  <extLst>
    <ext xmlns:x14="http://schemas.microsoft.com/office/spreadsheetml/2009/9/main" uri="{504A1905-F514-4f6f-8877-14C23A59335A}">
      <x14:table altText="Wedding Budget Summary table" altTextSummary="Table summarizing all category expenses"/>
    </ext>
  </extLst>
</table>
</file>

<file path=xl/theme/theme1.xml><?xml version="1.0" encoding="utf-8"?>
<a:theme xmlns:a="http://schemas.openxmlformats.org/drawingml/2006/main" name="Wedding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">
      <a:majorFont>
        <a:latin typeface="Cambria"/>
        <a:ea typeface=""/>
        <a:cs typeface=""/>
        <a:font script="Jpan" typeface="HG明朝B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mbria"/>
        <a:ea typeface=""/>
        <a:cs typeface=""/>
        <a:font script="Jpan" typeface="HG明朝B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Δημοτικός">
      <a:fillStyleLst>
        <a:solidFill>
          <a:schemeClr val="phClr"/>
        </a:solidFill>
        <a:solidFill>
          <a:schemeClr val="phClr">
            <a:tint val="45000"/>
          </a:schemeClr>
        </a:solidFill>
        <a:solidFill>
          <a:schemeClr val="phClr">
            <a:tint val="95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1429" cap="flat" cmpd="sng" algn="ctr">
          <a:solidFill>
            <a:schemeClr val="phClr"/>
          </a:solidFill>
          <a:prstDash val="sysDash"/>
        </a:ln>
        <a:ln w="200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25400" dir="5400000" rotWithShape="0">
              <a:srgbClr val="000000">
                <a:alpha val="4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contourW="9525" prstMaterial="matte">
            <a:bevelT w="0" h="0"/>
            <a:contourClr>
              <a:schemeClr val="phClr">
                <a:shade val="70000"/>
                <a:satMod val="105000"/>
              </a:schemeClr>
            </a:contourClr>
          </a:sp3d>
        </a:effectStyle>
        <a:effectStyle>
          <a:effectLst>
            <a:outerShdw blurRad="50800" dist="25400" dir="5400000" rotWithShape="0">
              <a:srgbClr val="000000">
                <a:alpha val="45000"/>
              </a:srgbClr>
            </a:outerShdw>
          </a:effectLst>
          <a:scene3d>
            <a:camera prst="orthographicFront" fov="0">
              <a:rot lat="0" lon="0" rev="0"/>
            </a:camera>
            <a:lightRig rig="soft" dir="b">
              <a:rot lat="0" lon="0" rev="0"/>
            </a:lightRig>
          </a:scene3d>
          <a:sp3d prstMaterial="dkEdge">
            <a:bevelT w="63500" h="63500" prst="cross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5.xml"/><Relationship Id="rId13" Type="http://schemas.openxmlformats.org/officeDocument/2006/relationships/table" Target="../tables/table10.xml"/><Relationship Id="rId3" Type="http://schemas.openxmlformats.org/officeDocument/2006/relationships/vmlDrawing" Target="../drawings/vmlDrawing1.vml"/><Relationship Id="rId7" Type="http://schemas.openxmlformats.org/officeDocument/2006/relationships/table" Target="../tables/table4.xml"/><Relationship Id="rId12" Type="http://schemas.openxmlformats.org/officeDocument/2006/relationships/table" Target="../tables/table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3.xml"/><Relationship Id="rId11" Type="http://schemas.openxmlformats.org/officeDocument/2006/relationships/table" Target="../tables/table8.xml"/><Relationship Id="rId5" Type="http://schemas.openxmlformats.org/officeDocument/2006/relationships/table" Target="../tables/table2.xml"/><Relationship Id="rId15" Type="http://schemas.openxmlformats.org/officeDocument/2006/relationships/comments" Target="../comments1.xml"/><Relationship Id="rId10" Type="http://schemas.openxmlformats.org/officeDocument/2006/relationships/table" Target="../tables/table7.xml"/><Relationship Id="rId4" Type="http://schemas.openxmlformats.org/officeDocument/2006/relationships/table" Target="../tables/table1.xml"/><Relationship Id="rId9" Type="http://schemas.openxmlformats.org/officeDocument/2006/relationships/table" Target="../tables/table6.xml"/><Relationship Id="rId14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4"/>
    <pageSetUpPr autoPageBreaks="0" fitToPage="1"/>
  </sheetPr>
  <dimension ref="B1:AU66"/>
  <sheetViews>
    <sheetView showGridLines="0" tabSelected="1" zoomScaleSheetLayoutView="50" workbookViewId="0">
      <selection activeCell="L14" sqref="L14"/>
    </sheetView>
  </sheetViews>
  <sheetFormatPr defaultRowHeight="12.75"/>
  <cols>
    <col min="1" max="1" width="1" style="7" customWidth="1"/>
    <col min="2" max="2" width="7" style="7" customWidth="1"/>
    <col min="3" max="3" width="26.7109375" style="7" customWidth="1"/>
    <col min="4" max="6" width="19.7109375" style="9" customWidth="1"/>
    <col min="7" max="7" width="8.28515625" style="9" customWidth="1"/>
    <col min="8" max="8" width="7.140625" style="9" customWidth="1"/>
    <col min="9" max="10" width="1.140625" style="10" customWidth="1"/>
    <col min="11" max="11" width="13.28515625" style="12" customWidth="1"/>
    <col min="12" max="12" width="30.7109375" style="12" customWidth="1"/>
    <col min="13" max="15" width="19.7109375" style="12" customWidth="1"/>
    <col min="16" max="17" width="1.140625" style="12" customWidth="1"/>
    <col min="18" max="18" width="13.28515625" style="12" customWidth="1"/>
    <col min="19" max="19" width="28.5703125" style="12" customWidth="1"/>
    <col min="20" max="22" width="19.7109375" style="12" customWidth="1"/>
    <col min="23" max="47" width="9.140625" style="12"/>
    <col min="48" max="16384" width="9.140625" style="7"/>
  </cols>
  <sheetData>
    <row r="1" spans="2:47" ht="12.75" customHeight="1">
      <c r="D1" s="8"/>
      <c r="E1" s="8"/>
      <c r="F1" s="8"/>
      <c r="G1" s="8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2:47" ht="14.25" customHeight="1">
      <c r="B2" s="13"/>
      <c r="C2" s="13"/>
      <c r="D2" s="14"/>
      <c r="E2" s="14"/>
      <c r="F2" s="14"/>
      <c r="G2" s="14"/>
      <c r="H2" s="15"/>
      <c r="I2" s="16"/>
      <c r="J2" s="16"/>
      <c r="K2" s="17"/>
      <c r="L2" s="18" t="s">
        <v>39</v>
      </c>
      <c r="M2" s="19"/>
      <c r="N2" s="20"/>
      <c r="O2" s="21"/>
      <c r="P2" s="11"/>
      <c r="Q2" s="11"/>
      <c r="R2" s="17"/>
      <c r="S2" s="18" t="s">
        <v>18</v>
      </c>
      <c r="T2" s="19"/>
      <c r="U2" s="20"/>
      <c r="V2" s="21"/>
    </row>
    <row r="3" spans="2:47" ht="14.25" customHeight="1">
      <c r="B3" s="13"/>
      <c r="C3" s="13"/>
      <c r="D3" s="22"/>
      <c r="E3" s="14"/>
      <c r="F3" s="14"/>
      <c r="G3" s="14"/>
      <c r="H3" s="23"/>
      <c r="K3" s="24" t="s">
        <v>26</v>
      </c>
      <c r="L3" s="25" t="s">
        <v>22</v>
      </c>
      <c r="M3" s="26" t="s">
        <v>23</v>
      </c>
      <c r="N3" s="26" t="s">
        <v>24</v>
      </c>
      <c r="O3" s="27" t="s">
        <v>25</v>
      </c>
      <c r="P3" s="28"/>
      <c r="Q3" s="28"/>
      <c r="R3" s="29" t="s">
        <v>26</v>
      </c>
      <c r="S3" s="25" t="s">
        <v>22</v>
      </c>
      <c r="T3" s="26" t="s">
        <v>23</v>
      </c>
      <c r="U3" s="26" t="s">
        <v>24</v>
      </c>
      <c r="V3" s="27" t="s">
        <v>25</v>
      </c>
    </row>
    <row r="4" spans="2:47" ht="14.25" customHeight="1">
      <c r="B4" s="13"/>
      <c r="C4" s="13"/>
      <c r="D4" s="14"/>
      <c r="E4" s="14"/>
      <c r="F4" s="14"/>
      <c r="G4" s="14"/>
      <c r="H4" s="23"/>
      <c r="K4" s="30"/>
      <c r="L4" s="2" t="s">
        <v>28</v>
      </c>
      <c r="M4" s="3">
        <v>0</v>
      </c>
      <c r="N4" s="3">
        <v>0</v>
      </c>
      <c r="O4" s="31">
        <f>Apparel[[#This Row],[ESTIMATED]]-Apparel[[#This Row],[ACTUAL]]</f>
        <v>0</v>
      </c>
      <c r="P4" s="32"/>
      <c r="Q4" s="32"/>
      <c r="R4" s="30"/>
      <c r="S4" s="2" t="s">
        <v>15</v>
      </c>
      <c r="T4" s="3">
        <v>0</v>
      </c>
      <c r="U4" s="3">
        <v>0</v>
      </c>
      <c r="V4" s="33">
        <f>Decorations[[#This Row],[ESTIMATED]]-Decorations[[#This Row],[ACTUAL]]</f>
        <v>0</v>
      </c>
    </row>
    <row r="5" spans="2:47" s="36" customFormat="1" ht="14.25" customHeight="1">
      <c r="B5" s="34"/>
      <c r="C5" s="34"/>
      <c r="D5" s="88" t="s">
        <v>9</v>
      </c>
      <c r="E5" s="88"/>
      <c r="F5" s="89" t="s">
        <v>10</v>
      </c>
      <c r="G5" s="88"/>
      <c r="H5" s="34"/>
      <c r="I5" s="35"/>
      <c r="J5" s="35"/>
      <c r="K5" s="30"/>
      <c r="L5" s="2" t="s">
        <v>29</v>
      </c>
      <c r="M5" s="3">
        <v>0</v>
      </c>
      <c r="N5" s="3">
        <v>0</v>
      </c>
      <c r="O5" s="31">
        <f>Apparel[[#This Row],[ESTIMATED]]-Apparel[[#This Row],[ACTUAL]]</f>
        <v>0</v>
      </c>
      <c r="P5" s="32"/>
      <c r="Q5" s="32"/>
      <c r="R5" s="30"/>
      <c r="S5" s="4" t="s">
        <v>1</v>
      </c>
      <c r="T5" s="3">
        <v>0</v>
      </c>
      <c r="U5" s="3">
        <v>0</v>
      </c>
      <c r="V5" s="33">
        <f>Decorations[[#This Row],[ESTIMATED]]-Decorations[[#This Row],[ACTUAL]]</f>
        <v>0</v>
      </c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</row>
    <row r="6" spans="2:47" ht="14.25" customHeight="1">
      <c r="B6" s="13"/>
      <c r="C6" s="13"/>
      <c r="D6" s="85">
        <v>43831</v>
      </c>
      <c r="E6" s="85"/>
      <c r="F6" s="86">
        <f ca="1">D6-TODAY()</f>
        <v>158</v>
      </c>
      <c r="G6" s="87"/>
      <c r="H6" s="23"/>
      <c r="K6" s="30"/>
      <c r="L6" s="2" t="s">
        <v>30</v>
      </c>
      <c r="M6" s="3">
        <v>0</v>
      </c>
      <c r="N6" s="3">
        <v>0</v>
      </c>
      <c r="O6" s="31">
        <f>Apparel[[#This Row],[ESTIMATED]]-Apparel[[#This Row],[ACTUAL]]</f>
        <v>0</v>
      </c>
      <c r="P6" s="32"/>
      <c r="Q6" s="32"/>
      <c r="R6" s="30"/>
      <c r="S6" s="4" t="s">
        <v>67</v>
      </c>
      <c r="T6" s="3">
        <v>0</v>
      </c>
      <c r="U6" s="3">
        <v>0</v>
      </c>
      <c r="V6" s="33">
        <f>Decorations[[#This Row],[ESTIMATED]]-Decorations[[#This Row],[ACTUAL]]</f>
        <v>0</v>
      </c>
    </row>
    <row r="7" spans="2:47" ht="14.25" customHeight="1">
      <c r="B7" s="13"/>
      <c r="C7" s="13"/>
      <c r="D7" s="85"/>
      <c r="E7" s="85"/>
      <c r="F7" s="86"/>
      <c r="G7" s="87"/>
      <c r="H7" s="23"/>
      <c r="K7" s="30"/>
      <c r="L7" s="4" t="s">
        <v>31</v>
      </c>
      <c r="M7" s="3">
        <v>0</v>
      </c>
      <c r="N7" s="3">
        <v>0</v>
      </c>
      <c r="O7" s="31">
        <f>Apparel[[#This Row],[ESTIMATED]]-Apparel[[#This Row],[ACTUAL]]</f>
        <v>0</v>
      </c>
      <c r="P7" s="32"/>
      <c r="Q7" s="32"/>
      <c r="R7" s="30"/>
      <c r="S7" s="4" t="s">
        <v>66</v>
      </c>
      <c r="T7" s="3">
        <v>0</v>
      </c>
      <c r="U7" s="3">
        <v>0</v>
      </c>
      <c r="V7" s="33">
        <f>Decorations[[#This Row],[ESTIMATED]]-Decorations[[#This Row],[ACTUAL]]</f>
        <v>0</v>
      </c>
    </row>
    <row r="8" spans="2:47" ht="14.25" customHeight="1">
      <c r="B8" s="13"/>
      <c r="C8" s="13"/>
      <c r="D8" s="23"/>
      <c r="E8" s="23"/>
      <c r="F8" s="23"/>
      <c r="G8" s="23"/>
      <c r="H8" s="23"/>
      <c r="K8" s="30"/>
      <c r="L8" s="4" t="s">
        <v>32</v>
      </c>
      <c r="M8" s="3">
        <v>0</v>
      </c>
      <c r="N8" s="3">
        <v>0</v>
      </c>
      <c r="O8" s="31">
        <f>Apparel[[#This Row],[ESTIMATED]]-Apparel[[#This Row],[ACTUAL]]</f>
        <v>0</v>
      </c>
      <c r="P8" s="32"/>
      <c r="Q8" s="32"/>
      <c r="R8" s="30"/>
      <c r="S8" s="4" t="s">
        <v>65</v>
      </c>
      <c r="T8" s="3">
        <v>0</v>
      </c>
      <c r="U8" s="3">
        <v>0</v>
      </c>
      <c r="V8" s="33">
        <f>Decorations[[#This Row],[ESTIMATED]]-Decorations[[#This Row],[ACTUAL]]</f>
        <v>0</v>
      </c>
    </row>
    <row r="9" spans="2:47" s="45" customFormat="1" ht="14.25" customHeight="1" thickBot="1">
      <c r="B9" s="37"/>
      <c r="C9" s="38"/>
      <c r="D9" s="39"/>
      <c r="E9" s="39"/>
      <c r="F9" s="39"/>
      <c r="G9" s="39"/>
      <c r="H9" s="39"/>
      <c r="I9" s="40"/>
      <c r="J9" s="40"/>
      <c r="K9" s="30"/>
      <c r="L9" s="4" t="s">
        <v>33</v>
      </c>
      <c r="M9" s="3">
        <v>0</v>
      </c>
      <c r="N9" s="3">
        <v>0</v>
      </c>
      <c r="O9" s="31">
        <f>Apparel[[#This Row],[ESTIMATED]]-Apparel[[#This Row],[ACTUAL]]</f>
        <v>0</v>
      </c>
      <c r="P9" s="32"/>
      <c r="Q9" s="32"/>
      <c r="R9" s="41"/>
      <c r="S9" s="42" t="s">
        <v>14</v>
      </c>
      <c r="T9" s="43">
        <f>SUBTOTAL(109,[ESTIMATED])</f>
        <v>0</v>
      </c>
      <c r="U9" s="43">
        <f>SUBTOTAL(109,[ACTUAL])</f>
        <v>0</v>
      </c>
      <c r="V9" s="44">
        <f>SUBTOTAL(109,[OVER/UNDER])</f>
        <v>0</v>
      </c>
      <c r="W9" s="12"/>
      <c r="X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</row>
    <row r="10" spans="2:47" s="45" customFormat="1" ht="14.25" customHeight="1">
      <c r="B10" s="46"/>
      <c r="C10" s="47"/>
      <c r="D10" s="48"/>
      <c r="E10" s="48"/>
      <c r="F10" s="48"/>
      <c r="G10" s="48"/>
      <c r="H10" s="48"/>
      <c r="I10" s="40"/>
      <c r="J10" s="40"/>
      <c r="K10" s="30"/>
      <c r="L10" s="4" t="s">
        <v>34</v>
      </c>
      <c r="M10" s="3">
        <v>0</v>
      </c>
      <c r="N10" s="3">
        <v>0</v>
      </c>
      <c r="O10" s="31">
        <f>Apparel[[#This Row],[ESTIMATED]]-Apparel[[#This Row],[ACTUAL]]</f>
        <v>0</v>
      </c>
      <c r="P10" s="32"/>
      <c r="Q10" s="32"/>
      <c r="R10" s="12"/>
      <c r="S10" s="84" t="s">
        <v>19</v>
      </c>
      <c r="T10" s="84"/>
      <c r="U10" s="84"/>
      <c r="V10" s="84"/>
      <c r="W10" s="12"/>
      <c r="X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</row>
    <row r="11" spans="2:47" s="45" customFormat="1" ht="14.25" customHeight="1">
      <c r="B11" s="92" t="s">
        <v>93</v>
      </c>
      <c r="C11" s="92"/>
      <c r="D11" s="92"/>
      <c r="E11" s="92"/>
      <c r="F11" s="92"/>
      <c r="G11" s="92"/>
      <c r="H11" s="92"/>
      <c r="I11" s="49"/>
      <c r="J11" s="49"/>
      <c r="K11" s="30"/>
      <c r="L11" s="4" t="s">
        <v>35</v>
      </c>
      <c r="M11" s="3">
        <v>0</v>
      </c>
      <c r="N11" s="3">
        <v>0</v>
      </c>
      <c r="O11" s="31">
        <f>Apparel[[#This Row],[ESTIMATED]]-Apparel[[#This Row],[ACTUAL]]</f>
        <v>0</v>
      </c>
      <c r="P11" s="32"/>
      <c r="Q11" s="32"/>
      <c r="R11" s="11"/>
      <c r="S11" s="83"/>
      <c r="T11" s="83"/>
      <c r="U11" s="83"/>
      <c r="V11" s="83"/>
      <c r="W11" s="12"/>
      <c r="X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</row>
    <row r="12" spans="2:47" s="45" customFormat="1" ht="14.25" customHeight="1">
      <c r="B12" s="92"/>
      <c r="C12" s="92"/>
      <c r="D12" s="92"/>
      <c r="E12" s="92"/>
      <c r="F12" s="92"/>
      <c r="G12" s="92"/>
      <c r="H12" s="92"/>
      <c r="I12" s="50"/>
      <c r="J12" s="50"/>
      <c r="K12" s="30"/>
      <c r="L12" s="4" t="s">
        <v>36</v>
      </c>
      <c r="M12" s="3">
        <v>0</v>
      </c>
      <c r="N12" s="3">
        <v>0</v>
      </c>
      <c r="O12" s="31">
        <f>Apparel[[#This Row],[ESTIMATED]]-Apparel[[#This Row],[ACTUAL]]</f>
        <v>0</v>
      </c>
      <c r="P12" s="32"/>
      <c r="Q12" s="32"/>
      <c r="R12" s="17"/>
      <c r="S12" s="51" t="s">
        <v>0</v>
      </c>
      <c r="T12" s="19"/>
      <c r="U12" s="20"/>
      <c r="V12" s="21"/>
      <c r="W12" s="12"/>
      <c r="X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</row>
    <row r="13" spans="2:47" s="45" customFormat="1" ht="14.25" customHeight="1">
      <c r="B13" s="92"/>
      <c r="C13" s="92"/>
      <c r="D13" s="92"/>
      <c r="E13" s="92"/>
      <c r="F13" s="92"/>
      <c r="G13" s="92"/>
      <c r="H13" s="92"/>
      <c r="I13" s="50"/>
      <c r="J13" s="50"/>
      <c r="K13" s="30"/>
      <c r="L13" s="4" t="s">
        <v>37</v>
      </c>
      <c r="M13" s="3">
        <v>0</v>
      </c>
      <c r="N13" s="3">
        <v>0</v>
      </c>
      <c r="O13" s="31">
        <f>Apparel[[#This Row],[ESTIMATED]]-Apparel[[#This Row],[ACTUAL]]</f>
        <v>0</v>
      </c>
      <c r="P13" s="32"/>
      <c r="Q13" s="32"/>
      <c r="R13" s="29" t="s">
        <v>26</v>
      </c>
      <c r="S13" s="25" t="s">
        <v>22</v>
      </c>
      <c r="T13" s="26" t="s">
        <v>23</v>
      </c>
      <c r="U13" s="26" t="s">
        <v>24</v>
      </c>
      <c r="V13" s="27" t="s">
        <v>25</v>
      </c>
      <c r="W13" s="12"/>
      <c r="X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</row>
    <row r="14" spans="2:47" s="45" customFormat="1" ht="14.25" customHeight="1">
      <c r="B14" s="46"/>
      <c r="C14" s="52"/>
      <c r="D14" s="52"/>
      <c r="E14" s="52"/>
      <c r="F14" s="46"/>
      <c r="G14" s="46"/>
      <c r="H14" s="53"/>
      <c r="I14" s="50"/>
      <c r="J14" s="50"/>
      <c r="K14" s="30"/>
      <c r="L14" s="4" t="s">
        <v>38</v>
      </c>
      <c r="M14" s="3">
        <v>0</v>
      </c>
      <c r="N14" s="3">
        <v>0</v>
      </c>
      <c r="O14" s="31">
        <f>Apparel[[#This Row],[ESTIMATED]]-Apparel[[#This Row],[ACTUAL]]</f>
        <v>0</v>
      </c>
      <c r="P14" s="32"/>
      <c r="Q14" s="32"/>
      <c r="R14" s="30"/>
      <c r="S14" s="5" t="s">
        <v>4</v>
      </c>
      <c r="T14" s="3">
        <v>0</v>
      </c>
      <c r="U14" s="3">
        <v>0</v>
      </c>
      <c r="V14" s="33">
        <f>Flowers[[#This Row],[ESTIMATED]]-Flowers[[#This Row],[ACTUAL]]</f>
        <v>0</v>
      </c>
      <c r="W14" s="12"/>
      <c r="X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</row>
    <row r="15" spans="2:47" s="45" customFormat="1" ht="14.25" customHeight="1">
      <c r="B15" s="46"/>
      <c r="C15" s="46"/>
      <c r="D15" s="46"/>
      <c r="E15" s="46"/>
      <c r="F15" s="46"/>
      <c r="G15" s="46"/>
      <c r="H15" s="54"/>
      <c r="I15" s="50"/>
      <c r="J15" s="50"/>
      <c r="K15" s="55"/>
      <c r="L15" s="42" t="s">
        <v>45</v>
      </c>
      <c r="M15" s="56">
        <f>SUBTOTAL(109,[ESTIMATED])</f>
        <v>0</v>
      </c>
      <c r="N15" s="56">
        <f>SUBTOTAL(109,[ACTUAL])</f>
        <v>0</v>
      </c>
      <c r="O15" s="57">
        <f>SUBTOTAL(109,[OVER/UNDER])</f>
        <v>0</v>
      </c>
      <c r="P15" s="28"/>
      <c r="Q15" s="28"/>
      <c r="R15" s="30"/>
      <c r="S15" s="5" t="s">
        <v>8</v>
      </c>
      <c r="T15" s="3">
        <v>0</v>
      </c>
      <c r="U15" s="3">
        <v>0</v>
      </c>
      <c r="V15" s="33">
        <f>Flowers[[#This Row],[ESTIMATED]]-Flowers[[#This Row],[ACTUAL]]</f>
        <v>0</v>
      </c>
      <c r="W15" s="12"/>
      <c r="X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</row>
    <row r="16" spans="2:47" s="45" customFormat="1" ht="16.5" customHeight="1">
      <c r="B16" s="46"/>
      <c r="C16" s="58" t="s">
        <v>22</v>
      </c>
      <c r="D16" s="59" t="s">
        <v>27</v>
      </c>
      <c r="E16" s="60" t="s">
        <v>24</v>
      </c>
      <c r="F16" s="60" t="s">
        <v>25</v>
      </c>
      <c r="G16" s="53"/>
      <c r="H16" s="54"/>
      <c r="I16" s="50"/>
      <c r="J16" s="50"/>
      <c r="K16" s="11"/>
      <c r="L16" s="91"/>
      <c r="M16" s="91"/>
      <c r="N16" s="91"/>
      <c r="O16" s="91"/>
      <c r="P16" s="50"/>
      <c r="Q16" s="50"/>
      <c r="R16" s="30"/>
      <c r="S16" s="4" t="s">
        <v>68</v>
      </c>
      <c r="T16" s="3">
        <v>0</v>
      </c>
      <c r="U16" s="3">
        <v>0</v>
      </c>
      <c r="V16" s="33">
        <f>Flowers[[#This Row],[ESTIMATED]]-Flowers[[#This Row],[ACTUAL]]</f>
        <v>0</v>
      </c>
      <c r="W16" s="12"/>
      <c r="X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</row>
    <row r="17" spans="2:47" s="45" customFormat="1" ht="14.25" customHeight="1">
      <c r="B17" s="46"/>
      <c r="C17" s="49" t="str">
        <f>L2</f>
        <v>Bride's Expenses</v>
      </c>
      <c r="D17" s="61">
        <f>Apparel[[#Totals],[ESTIMATED]]</f>
        <v>0</v>
      </c>
      <c r="E17" s="61">
        <f>Apparel[[#Totals],[ACTUAL]]</f>
        <v>0</v>
      </c>
      <c r="F17" s="61">
        <f>BudgetSummaryTable[[#This Row],[ESTIMATION]]-BudgetSummaryTable[[#This Row],[ACTUAL]]</f>
        <v>0</v>
      </c>
      <c r="G17" s="54"/>
      <c r="H17" s="54"/>
      <c r="I17" s="50"/>
      <c r="J17" s="50"/>
      <c r="K17" s="17"/>
      <c r="L17" s="18" t="s">
        <v>16</v>
      </c>
      <c r="M17" s="19"/>
      <c r="N17" s="20"/>
      <c r="O17" s="21"/>
      <c r="P17" s="11"/>
      <c r="Q17" s="11"/>
      <c r="R17" s="30"/>
      <c r="S17" s="4" t="s">
        <v>69</v>
      </c>
      <c r="T17" s="3">
        <v>0</v>
      </c>
      <c r="U17" s="3">
        <v>0</v>
      </c>
      <c r="V17" s="33">
        <f>Flowers[[#This Row],[ESTIMATED]]-Flowers[[#This Row],[ACTUAL]]</f>
        <v>0</v>
      </c>
      <c r="W17" s="12"/>
      <c r="X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</row>
    <row r="18" spans="2:47" ht="14.25" customHeight="1">
      <c r="B18" s="47"/>
      <c r="C18" s="49" t="str">
        <f>L17</f>
        <v>Reception*</v>
      </c>
      <c r="D18" s="61">
        <f>Reception[[#Totals],[ESTIMATED]]</f>
        <v>0</v>
      </c>
      <c r="E18" s="61">
        <f>Reception[[#Totals],[ACTUAL]]</f>
        <v>0</v>
      </c>
      <c r="F18" s="61">
        <f>BudgetSummaryTable[[#This Row],[ESTIMATION]]-BudgetSummaryTable[[#This Row],[ACTUAL]]</f>
        <v>0</v>
      </c>
      <c r="G18" s="54"/>
      <c r="H18" s="54"/>
      <c r="I18" s="50"/>
      <c r="J18" s="50"/>
      <c r="K18" s="29" t="s">
        <v>26</v>
      </c>
      <c r="L18" s="25" t="s">
        <v>22</v>
      </c>
      <c r="M18" s="26" t="s">
        <v>23</v>
      </c>
      <c r="N18" s="26" t="s">
        <v>24</v>
      </c>
      <c r="O18" s="27" t="s">
        <v>25</v>
      </c>
      <c r="P18" s="50"/>
      <c r="Q18" s="50"/>
      <c r="R18" s="30"/>
      <c r="S18" s="1" t="s">
        <v>70</v>
      </c>
      <c r="T18" s="3">
        <v>0</v>
      </c>
      <c r="U18" s="3">
        <v>0</v>
      </c>
      <c r="V18" s="33">
        <f>Flowers[[#This Row],[ESTIMATED]]-Flowers[[#This Row],[ACTUAL]]</f>
        <v>0</v>
      </c>
    </row>
    <row r="19" spans="2:47" ht="14.25" customHeight="1">
      <c r="B19" s="47"/>
      <c r="C19" s="49" t="str">
        <f>L30</f>
        <v>Music/Entertainment</v>
      </c>
      <c r="D19" s="61">
        <f>Entertainment[[#Totals],[ESTIMATED]]</f>
        <v>0</v>
      </c>
      <c r="E19" s="61">
        <f>Entertainment[[#Totals],[ACTUAL]]</f>
        <v>0</v>
      </c>
      <c r="F19" s="61">
        <f>BudgetSummaryTable[[#This Row],[ESTIMATION]]-BudgetSummaryTable[[#This Row],[ACTUAL]]</f>
        <v>0</v>
      </c>
      <c r="G19" s="54"/>
      <c r="H19" s="54"/>
      <c r="I19" s="50"/>
      <c r="J19" s="50"/>
      <c r="K19" s="30"/>
      <c r="L19" s="2" t="s">
        <v>87</v>
      </c>
      <c r="M19" s="3">
        <v>0</v>
      </c>
      <c r="N19" s="3">
        <v>0</v>
      </c>
      <c r="O19" s="62">
        <f>Reception[[#This Row],[ESTIMATED]]-Reception[[#This Row],[ACTUAL]]</f>
        <v>0</v>
      </c>
      <c r="P19" s="9"/>
      <c r="Q19" s="9"/>
      <c r="R19" s="41"/>
      <c r="S19" s="63" t="s">
        <v>13</v>
      </c>
      <c r="T19" s="43">
        <f>SUBTOTAL(109,[ESTIMATED])</f>
        <v>0</v>
      </c>
      <c r="U19" s="43">
        <f>SUBTOTAL(109,[ACTUAL])</f>
        <v>0</v>
      </c>
      <c r="V19" s="64">
        <f>SUBTOTAL(109,[OVER/UNDER])</f>
        <v>0</v>
      </c>
    </row>
    <row r="20" spans="2:47" ht="14.25" customHeight="1">
      <c r="B20" s="47"/>
      <c r="C20" s="49" t="str">
        <f>S21</f>
        <v>Groom's Expenses</v>
      </c>
      <c r="D20" s="61">
        <f>Gifts[[#Totals],[ESTIMATED]]</f>
        <v>0</v>
      </c>
      <c r="E20" s="61">
        <f>Gifts[[#Totals],[ACTUAL]]</f>
        <v>0</v>
      </c>
      <c r="F20" s="61">
        <f>BudgetSummaryTable[[#This Row],[ESTIMATION]]-BudgetSummaryTable[[#This Row],[ACTUAL]]</f>
        <v>0</v>
      </c>
      <c r="G20" s="54"/>
      <c r="H20" s="54"/>
      <c r="I20" s="50"/>
      <c r="J20" s="50"/>
      <c r="K20" s="30"/>
      <c r="L20" s="2" t="s">
        <v>40</v>
      </c>
      <c r="M20" s="3">
        <v>0</v>
      </c>
      <c r="N20" s="3">
        <v>0</v>
      </c>
      <c r="O20" s="62">
        <f>Reception[[#This Row],[ESTIMATED]]-Reception[[#This Row],[ACTUAL]]</f>
        <v>0</v>
      </c>
      <c r="P20" s="9"/>
      <c r="Q20" s="9"/>
      <c r="R20" s="11"/>
      <c r="S20" s="82"/>
      <c r="T20" s="82"/>
      <c r="U20" s="82"/>
      <c r="V20" s="82"/>
    </row>
    <row r="21" spans="2:47" ht="14.25" customHeight="1">
      <c r="B21" s="47"/>
      <c r="C21" s="49" t="str">
        <f>S29</f>
        <v>Travel &amp; Transportation</v>
      </c>
      <c r="D21" s="61">
        <f>Transportation[[#Totals],[ESTIMATED]]</f>
        <v>0</v>
      </c>
      <c r="E21" s="61">
        <f>Transportation[[#Totals],[ACTUAL]]</f>
        <v>0</v>
      </c>
      <c r="F21" s="61">
        <f>BudgetSummaryTable[[#This Row],[ESTIMATION]]-BudgetSummaryTable[[#This Row],[ACTUAL]]</f>
        <v>0</v>
      </c>
      <c r="G21" s="54"/>
      <c r="H21" s="54"/>
      <c r="I21" s="65"/>
      <c r="J21" s="65"/>
      <c r="K21" s="30"/>
      <c r="L21" s="4" t="s">
        <v>41</v>
      </c>
      <c r="M21" s="3">
        <v>0</v>
      </c>
      <c r="N21" s="3">
        <v>0</v>
      </c>
      <c r="O21" s="62">
        <f>Reception[[#This Row],[ESTIMATED]]-Reception[[#This Row],[ACTUAL]]</f>
        <v>0</v>
      </c>
      <c r="P21" s="9"/>
      <c r="Q21" s="9"/>
      <c r="R21" s="17"/>
      <c r="S21" s="18" t="s">
        <v>71</v>
      </c>
      <c r="T21" s="19"/>
      <c r="U21" s="20"/>
      <c r="V21" s="21"/>
    </row>
    <row r="22" spans="2:47" ht="14.25" customHeight="1">
      <c r="B22" s="47"/>
      <c r="C22" s="49" t="str">
        <f>S2</f>
        <v>Decorations*</v>
      </c>
      <c r="D22" s="61">
        <f>Decorations[[#Totals],[ESTIMATED]]</f>
        <v>0</v>
      </c>
      <c r="E22" s="61">
        <f>Decorations[[#Totals],[ACTUAL]]</f>
        <v>0</v>
      </c>
      <c r="F22" s="61">
        <f>BudgetSummaryTable[[#This Row],[ESTIMATION]]-BudgetSummaryTable[[#This Row],[ACTUAL]]</f>
        <v>0</v>
      </c>
      <c r="G22" s="54"/>
      <c r="H22" s="54"/>
      <c r="I22" s="66"/>
      <c r="J22" s="66"/>
      <c r="K22" s="30"/>
      <c r="L22" s="4" t="s">
        <v>3</v>
      </c>
      <c r="M22" s="3">
        <v>0</v>
      </c>
      <c r="N22" s="3">
        <v>0</v>
      </c>
      <c r="O22" s="62">
        <f>Reception[[#This Row],[ESTIMATED]]-Reception[[#This Row],[ACTUAL]]</f>
        <v>0</v>
      </c>
      <c r="P22" s="9"/>
      <c r="Q22" s="9"/>
      <c r="R22" s="29" t="s">
        <v>26</v>
      </c>
      <c r="S22" s="25" t="s">
        <v>22</v>
      </c>
      <c r="T22" s="26" t="s">
        <v>23</v>
      </c>
      <c r="U22" s="26" t="s">
        <v>24</v>
      </c>
      <c r="V22" s="27" t="s">
        <v>25</v>
      </c>
    </row>
    <row r="23" spans="2:47" ht="14.25" customHeight="1">
      <c r="B23" s="47"/>
      <c r="C23" s="49" t="str">
        <f>S12</f>
        <v>Flowers</v>
      </c>
      <c r="D23" s="61">
        <f>Flowers[[#Totals],[ESTIMATED]]</f>
        <v>0</v>
      </c>
      <c r="E23" s="61">
        <f>Flowers[[#Totals],[ACTUAL]]</f>
        <v>0</v>
      </c>
      <c r="F23" s="61">
        <f>BudgetSummaryTable[[#This Row],[ESTIMATION]]-BudgetSummaryTable[[#This Row],[ACTUAL]]</f>
        <v>0</v>
      </c>
      <c r="G23" s="54"/>
      <c r="H23" s="54"/>
      <c r="K23" s="30"/>
      <c r="L23" s="4" t="s">
        <v>6</v>
      </c>
      <c r="M23" s="3">
        <v>0</v>
      </c>
      <c r="N23" s="3">
        <v>0</v>
      </c>
      <c r="O23" s="62">
        <f>Reception[[#This Row],[ESTIMATED]]-Reception[[#This Row],[ACTUAL]]</f>
        <v>0</v>
      </c>
      <c r="P23" s="9"/>
      <c r="Q23" s="9"/>
      <c r="R23" s="30"/>
      <c r="S23" s="4" t="s">
        <v>72</v>
      </c>
      <c r="T23" s="3">
        <v>0</v>
      </c>
      <c r="U23" s="3">
        <v>0</v>
      </c>
      <c r="V23" s="33">
        <f>Gifts[[#This Row],[ESTIMATED]]-Gifts[[#This Row],[ACTUAL]]</f>
        <v>0</v>
      </c>
    </row>
    <row r="24" spans="2:47" ht="14.25" customHeight="1">
      <c r="B24" s="47"/>
      <c r="C24" s="49" t="str">
        <f>L49</f>
        <v>Photography &amp; Videography</v>
      </c>
      <c r="D24" s="61">
        <f>Photography[[#Totals],[ESTIMATED]]</f>
        <v>0</v>
      </c>
      <c r="E24" s="61">
        <f>Photography[[#Totals],[ACTUAL]]</f>
        <v>0</v>
      </c>
      <c r="F24" s="61">
        <f>BudgetSummaryTable[[#This Row],[ESTIMATION]]-BudgetSummaryTable[[#This Row],[ACTUAL]]</f>
        <v>0</v>
      </c>
      <c r="G24" s="54"/>
      <c r="H24" s="67"/>
      <c r="K24" s="30"/>
      <c r="L24" s="4" t="s">
        <v>42</v>
      </c>
      <c r="M24" s="3">
        <v>0</v>
      </c>
      <c r="N24" s="3">
        <v>0</v>
      </c>
      <c r="O24" s="62">
        <f>Reception[[#This Row],[ESTIMATED]]-Reception[[#This Row],[ACTUAL]]</f>
        <v>0</v>
      </c>
      <c r="P24" s="9"/>
      <c r="Q24" s="9"/>
      <c r="R24" s="30"/>
      <c r="S24" s="4" t="s">
        <v>73</v>
      </c>
      <c r="T24" s="3">
        <v>0</v>
      </c>
      <c r="U24" s="3">
        <v>0</v>
      </c>
      <c r="V24" s="33">
        <f>Gifts[[#This Row],[ESTIMATED]]-Gifts[[#This Row],[ACTUAL]]</f>
        <v>0</v>
      </c>
    </row>
    <row r="25" spans="2:47" ht="14.25" customHeight="1">
      <c r="B25" s="47"/>
      <c r="C25" s="49" t="str">
        <f>L36</f>
        <v>Printing &amp; Stationery</v>
      </c>
      <c r="D25" s="61">
        <f>Printing[[#Totals],[ESTIMATED]]</f>
        <v>0</v>
      </c>
      <c r="E25" s="61">
        <f>Printing[[#Totals],[ACTUAL]]</f>
        <v>0</v>
      </c>
      <c r="F25" s="61">
        <f>BudgetSummaryTable[[#This Row],[ESTIMATION]]-BudgetSummaryTable[[#This Row],[ACTUAL]]</f>
        <v>0</v>
      </c>
      <c r="G25" s="54"/>
      <c r="H25" s="68"/>
      <c r="K25" s="30"/>
      <c r="L25" s="4" t="s">
        <v>43</v>
      </c>
      <c r="M25" s="3">
        <v>0</v>
      </c>
      <c r="N25" s="3">
        <v>0</v>
      </c>
      <c r="O25" s="62">
        <f>Reception[[#This Row],[ESTIMATED]]-Reception[[#This Row],[ACTUAL]]</f>
        <v>0</v>
      </c>
      <c r="P25" s="9"/>
      <c r="Q25" s="9"/>
      <c r="R25" s="30"/>
      <c r="S25" s="4" t="s">
        <v>74</v>
      </c>
      <c r="T25" s="3">
        <v>0</v>
      </c>
      <c r="U25" s="3">
        <v>0</v>
      </c>
      <c r="V25" s="33">
        <f>Gifts[[#This Row],[ESTIMATED]]-Gifts[[#This Row],[ACTUAL]]</f>
        <v>0</v>
      </c>
    </row>
    <row r="26" spans="2:47" ht="14.25" customHeight="1">
      <c r="B26" s="47"/>
      <c r="C26" s="49" t="str">
        <f>S36</f>
        <v>Other Expenses</v>
      </c>
      <c r="D26" s="61">
        <f>OtherExpenses[[#Totals],[ESTIMATED]]</f>
        <v>0</v>
      </c>
      <c r="E26" s="61">
        <f>OtherExpenses[[#Totals],[ACTUAL]]</f>
        <v>0</v>
      </c>
      <c r="F26" s="69">
        <f>BudgetSummaryTable[[#This Row],[ESTIMATION]]-BudgetSummaryTable[[#This Row],[ACTUAL]]</f>
        <v>0</v>
      </c>
      <c r="G26" s="67"/>
      <c r="H26" s="48"/>
      <c r="K26" s="30"/>
      <c r="L26" s="4" t="s">
        <v>44</v>
      </c>
      <c r="M26" s="3">
        <v>0</v>
      </c>
      <c r="N26" s="3">
        <v>0</v>
      </c>
      <c r="O26" s="62">
        <f>Reception[[#This Row],[ESTIMATED]]-Reception[[#This Row],[ACTUAL]]</f>
        <v>0</v>
      </c>
      <c r="P26" s="9"/>
      <c r="Q26" s="9"/>
      <c r="R26" s="30"/>
      <c r="S26" s="4" t="s">
        <v>75</v>
      </c>
      <c r="T26" s="3">
        <v>0</v>
      </c>
      <c r="U26" s="3">
        <v>0</v>
      </c>
      <c r="V26" s="33">
        <f>Gifts[[#This Row],[ESTIMATED]]-Gifts[[#This Row],[ACTUAL]]</f>
        <v>0</v>
      </c>
    </row>
    <row r="27" spans="2:47" ht="15.75" customHeight="1">
      <c r="B27" s="47"/>
      <c r="C27" s="70" t="s">
        <v>2</v>
      </c>
      <c r="D27" s="69">
        <f>SUBTOTAL(109,[ESTIMATION])</f>
        <v>0</v>
      </c>
      <c r="E27" s="69">
        <f>SUBTOTAL(109,[ACTUAL])</f>
        <v>0</v>
      </c>
      <c r="F27" s="69">
        <f>SUBTOTAL(109,[OVER/UNDER])</f>
        <v>0</v>
      </c>
      <c r="G27" s="68"/>
      <c r="H27" s="48"/>
      <c r="K27" s="41"/>
      <c r="L27" s="42" t="s">
        <v>11</v>
      </c>
      <c r="M27" s="56">
        <f>SUBTOTAL(109,[ESTIMATED])</f>
        <v>0</v>
      </c>
      <c r="N27" s="56">
        <f>SUBTOTAL(109,[ACTUAL])</f>
        <v>0</v>
      </c>
      <c r="O27" s="71">
        <f>SUBTOTAL(109,[OVER/UNDER])</f>
        <v>0</v>
      </c>
      <c r="P27" s="72"/>
      <c r="Q27" s="72"/>
      <c r="R27" s="41"/>
      <c r="S27" s="42" t="s">
        <v>79</v>
      </c>
      <c r="T27" s="43">
        <f>SUBTOTAL(109,[ESTIMATED])</f>
        <v>0</v>
      </c>
      <c r="U27" s="43">
        <f>SUBTOTAL(109,[ACTUAL])</f>
        <v>0</v>
      </c>
      <c r="V27" s="44">
        <f>SUBTOTAL(109,[OVER/UNDER])</f>
        <v>0</v>
      </c>
    </row>
    <row r="28" spans="2:47" ht="14.25" customHeight="1">
      <c r="B28" s="47"/>
      <c r="C28" s="47"/>
      <c r="D28" s="48"/>
      <c r="E28" s="48"/>
      <c r="F28" s="48"/>
      <c r="G28" s="48"/>
      <c r="H28" s="48"/>
      <c r="L28" s="84" t="s">
        <v>17</v>
      </c>
      <c r="M28" s="84"/>
      <c r="N28" s="84"/>
      <c r="O28" s="84"/>
      <c r="P28" s="73"/>
      <c r="Q28" s="73"/>
      <c r="R28" s="11"/>
      <c r="S28" s="82"/>
      <c r="T28" s="82"/>
      <c r="U28" s="82"/>
      <c r="V28" s="82"/>
    </row>
    <row r="29" spans="2:47" ht="14.25" customHeight="1">
      <c r="B29" s="47"/>
      <c r="C29" s="47"/>
      <c r="D29" s="48"/>
      <c r="E29" s="48"/>
      <c r="F29" s="48"/>
      <c r="G29" s="48"/>
      <c r="H29" s="48"/>
      <c r="K29" s="11"/>
      <c r="L29" s="83"/>
      <c r="M29" s="83"/>
      <c r="N29" s="83"/>
      <c r="O29" s="83"/>
      <c r="P29" s="73"/>
      <c r="Q29" s="73"/>
      <c r="R29" s="17"/>
      <c r="S29" s="18" t="s">
        <v>80</v>
      </c>
      <c r="T29" s="19"/>
      <c r="U29" s="20"/>
      <c r="V29" s="21"/>
    </row>
    <row r="30" spans="2:47" ht="14.25" customHeight="1">
      <c r="B30" s="47"/>
      <c r="C30" s="47"/>
      <c r="D30" s="48"/>
      <c r="E30" s="48"/>
      <c r="F30" s="48"/>
      <c r="G30" s="48"/>
      <c r="H30" s="48"/>
      <c r="K30" s="17"/>
      <c r="L30" s="18" t="s">
        <v>20</v>
      </c>
      <c r="M30" s="19"/>
      <c r="N30" s="20"/>
      <c r="O30" s="21"/>
      <c r="P30" s="11"/>
      <c r="Q30" s="11"/>
      <c r="R30" s="29" t="s">
        <v>26</v>
      </c>
      <c r="S30" s="25" t="s">
        <v>22</v>
      </c>
      <c r="T30" s="26" t="s">
        <v>23</v>
      </c>
      <c r="U30" s="26" t="s">
        <v>24</v>
      </c>
      <c r="V30" s="27" t="s">
        <v>25</v>
      </c>
    </row>
    <row r="31" spans="2:47" ht="14.25" customHeight="1">
      <c r="B31" s="47"/>
      <c r="C31" s="47"/>
      <c r="D31" s="48"/>
      <c r="E31" s="48"/>
      <c r="F31" s="48"/>
      <c r="G31" s="48"/>
      <c r="H31" s="48"/>
      <c r="K31" s="29" t="s">
        <v>26</v>
      </c>
      <c r="L31" s="25" t="s">
        <v>22</v>
      </c>
      <c r="M31" s="26" t="s">
        <v>23</v>
      </c>
      <c r="N31" s="26" t="s">
        <v>24</v>
      </c>
      <c r="O31" s="27" t="s">
        <v>25</v>
      </c>
      <c r="P31" s="50"/>
      <c r="Q31" s="50"/>
      <c r="R31" s="30"/>
      <c r="S31" s="4" t="s">
        <v>76</v>
      </c>
      <c r="T31" s="3">
        <v>0</v>
      </c>
      <c r="U31" s="3">
        <v>0</v>
      </c>
      <c r="V31" s="33">
        <f>Transportation[[#This Row],[ESTIMATED]]-Transportation[[#This Row],[ACTUAL]]</f>
        <v>0</v>
      </c>
    </row>
    <row r="32" spans="2:47" ht="14.25" customHeight="1">
      <c r="B32" s="47"/>
      <c r="C32" s="47"/>
      <c r="D32" s="48"/>
      <c r="E32" s="48"/>
      <c r="F32" s="48"/>
      <c r="G32" s="48"/>
      <c r="H32" s="48"/>
      <c r="K32" s="30"/>
      <c r="L32" s="2" t="s">
        <v>46</v>
      </c>
      <c r="M32" s="3">
        <v>0</v>
      </c>
      <c r="N32" s="3">
        <v>0</v>
      </c>
      <c r="O32" s="33">
        <f>Entertainment[[#This Row],[ESTIMATED]]-Entertainment[[#This Row],[ACTUAL]]</f>
        <v>0</v>
      </c>
      <c r="P32" s="9"/>
      <c r="Q32" s="9"/>
      <c r="R32" s="30"/>
      <c r="S32" s="4" t="s">
        <v>77</v>
      </c>
      <c r="T32" s="3">
        <v>0</v>
      </c>
      <c r="U32" s="3">
        <v>0</v>
      </c>
      <c r="V32" s="33">
        <f>Transportation[[#This Row],[ESTIMATED]]-Transportation[[#This Row],[ACTUAL]]</f>
        <v>0</v>
      </c>
    </row>
    <row r="33" spans="2:22" ht="14.25" customHeight="1">
      <c r="B33" s="47"/>
      <c r="C33" s="47"/>
      <c r="D33" s="48"/>
      <c r="E33" s="48"/>
      <c r="F33" s="48"/>
      <c r="G33" s="48"/>
      <c r="H33" s="48"/>
      <c r="K33" s="30"/>
      <c r="L33" s="4" t="s">
        <v>47</v>
      </c>
      <c r="M33" s="3">
        <v>0</v>
      </c>
      <c r="N33" s="3">
        <v>0</v>
      </c>
      <c r="O33" s="33">
        <f>Entertainment[[#This Row],[ESTIMATED]]-Entertainment[[#This Row],[ACTUAL]]</f>
        <v>0</v>
      </c>
      <c r="P33" s="9"/>
      <c r="Q33" s="9"/>
      <c r="R33" s="30"/>
      <c r="S33" s="4" t="s">
        <v>78</v>
      </c>
      <c r="T33" s="3">
        <v>0</v>
      </c>
      <c r="U33" s="3">
        <v>0</v>
      </c>
      <c r="V33" s="33">
        <f>Transportation[[#This Row],[ESTIMATED]]-Transportation[[#This Row],[ACTUAL]]</f>
        <v>0</v>
      </c>
    </row>
    <row r="34" spans="2:22" ht="14.25" customHeight="1">
      <c r="B34" s="47"/>
      <c r="C34" s="47"/>
      <c r="D34" s="48"/>
      <c r="E34" s="48"/>
      <c r="F34" s="48"/>
      <c r="G34" s="48"/>
      <c r="H34" s="48"/>
      <c r="I34" s="74"/>
      <c r="J34" s="74"/>
      <c r="K34" s="41"/>
      <c r="L34" s="42" t="s">
        <v>21</v>
      </c>
      <c r="M34" s="43">
        <f>SUBTOTAL(109,[ESTIMATED])</f>
        <v>0</v>
      </c>
      <c r="N34" s="43">
        <f>SUBTOTAL(109,[ACTUAL])</f>
        <v>0</v>
      </c>
      <c r="O34" s="44">
        <f>SUBTOTAL(109,[OVER/UNDER])</f>
        <v>0</v>
      </c>
      <c r="P34" s="72"/>
      <c r="Q34" s="72"/>
      <c r="R34" s="41"/>
      <c r="S34" s="42" t="s">
        <v>81</v>
      </c>
      <c r="T34" s="43">
        <f>SUBTOTAL(109,[ESTIMATED])</f>
        <v>0</v>
      </c>
      <c r="U34" s="43">
        <f>SUBTOTAL(109,[ACTUAL])</f>
        <v>0</v>
      </c>
      <c r="V34" s="44">
        <f>SUBTOTAL(109,[OVER/UNDER])</f>
        <v>0</v>
      </c>
    </row>
    <row r="35" spans="2:22" ht="14.25" customHeight="1">
      <c r="B35" s="47"/>
      <c r="C35" s="47"/>
      <c r="D35" s="48"/>
      <c r="E35" s="48"/>
      <c r="F35" s="48"/>
      <c r="G35" s="48"/>
      <c r="H35" s="48"/>
      <c r="K35" s="11"/>
      <c r="L35" s="82"/>
      <c r="M35" s="82"/>
      <c r="N35" s="82"/>
      <c r="O35" s="82"/>
      <c r="P35" s="75"/>
      <c r="Q35" s="72"/>
      <c r="R35" s="11"/>
      <c r="S35" s="82"/>
      <c r="T35" s="82"/>
      <c r="U35" s="82"/>
      <c r="V35" s="82"/>
    </row>
    <row r="36" spans="2:22" ht="14.25" customHeight="1">
      <c r="B36" s="47"/>
      <c r="C36" s="47"/>
      <c r="D36" s="48"/>
      <c r="E36" s="48"/>
      <c r="F36" s="48"/>
      <c r="G36" s="48"/>
      <c r="H36" s="48"/>
      <c r="K36" s="17"/>
      <c r="L36" s="18" t="s">
        <v>48</v>
      </c>
      <c r="M36" s="19"/>
      <c r="N36" s="20"/>
      <c r="O36" s="21"/>
      <c r="P36" s="11"/>
      <c r="Q36" s="76"/>
      <c r="R36" s="17"/>
      <c r="S36" s="18" t="s">
        <v>7</v>
      </c>
      <c r="T36" s="19"/>
      <c r="U36" s="20"/>
      <c r="V36" s="21"/>
    </row>
    <row r="37" spans="2:22" ht="14.25" customHeight="1">
      <c r="B37" s="47"/>
      <c r="C37" s="47"/>
      <c r="D37" s="48"/>
      <c r="E37" s="48"/>
      <c r="F37" s="48"/>
      <c r="G37" s="48"/>
      <c r="H37" s="77"/>
      <c r="K37" s="29" t="s">
        <v>26</v>
      </c>
      <c r="L37" s="25" t="s">
        <v>22</v>
      </c>
      <c r="M37" s="26" t="s">
        <v>23</v>
      </c>
      <c r="N37" s="26" t="s">
        <v>24</v>
      </c>
      <c r="O37" s="27" t="s">
        <v>25</v>
      </c>
      <c r="P37" s="50"/>
      <c r="Q37" s="50"/>
      <c r="R37" s="29" t="s">
        <v>26</v>
      </c>
      <c r="S37" s="25" t="s">
        <v>22</v>
      </c>
      <c r="T37" s="26" t="s">
        <v>23</v>
      </c>
      <c r="U37" s="26" t="s">
        <v>24</v>
      </c>
      <c r="V37" s="27" t="s">
        <v>25</v>
      </c>
    </row>
    <row r="38" spans="2:22" ht="14.25" customHeight="1">
      <c r="B38" s="47"/>
      <c r="C38" s="47"/>
      <c r="D38" s="48"/>
      <c r="E38" s="48"/>
      <c r="F38" s="48"/>
      <c r="G38" s="48"/>
      <c r="H38" s="48"/>
      <c r="K38" s="30"/>
      <c r="L38" s="4" t="s">
        <v>85</v>
      </c>
      <c r="M38" s="3">
        <v>0</v>
      </c>
      <c r="N38" s="3">
        <v>0</v>
      </c>
      <c r="O38" s="33">
        <f>Printing[[#This Row],[ESTIMATED]]-Printing[[#This Row],[ACTUAL]]</f>
        <v>0</v>
      </c>
      <c r="P38" s="9"/>
      <c r="Q38" s="9"/>
      <c r="R38" s="30"/>
      <c r="S38" s="2" t="s">
        <v>82</v>
      </c>
      <c r="T38" s="3">
        <v>0</v>
      </c>
      <c r="U38" s="3">
        <v>0</v>
      </c>
      <c r="V38" s="33">
        <f>OtherExpenses[[#This Row],[ESTIMATED]]-OtherExpenses[[#This Row],[ACTUAL]]</f>
        <v>0</v>
      </c>
    </row>
    <row r="39" spans="2:22" ht="14.25" customHeight="1">
      <c r="B39" s="47"/>
      <c r="C39" s="90"/>
      <c r="D39" s="90"/>
      <c r="E39" s="90"/>
      <c r="F39" s="90"/>
      <c r="G39" s="77"/>
      <c r="H39" s="48"/>
      <c r="K39" s="30"/>
      <c r="L39" s="4" t="s">
        <v>5</v>
      </c>
      <c r="M39" s="3">
        <v>0</v>
      </c>
      <c r="N39" s="3">
        <v>0</v>
      </c>
      <c r="O39" s="33">
        <f>Printing[[#This Row],[ESTIMATED]]-Printing[[#This Row],[ACTUAL]]</f>
        <v>0</v>
      </c>
      <c r="P39" s="9"/>
      <c r="Q39" s="9"/>
      <c r="R39" s="30"/>
      <c r="S39" s="4" t="s">
        <v>83</v>
      </c>
      <c r="T39" s="3">
        <v>0</v>
      </c>
      <c r="U39" s="3">
        <v>0</v>
      </c>
      <c r="V39" s="33">
        <f>OtherExpenses[[#This Row],[ESTIMATED]]-OtherExpenses[[#This Row],[ACTUAL]]</f>
        <v>0</v>
      </c>
    </row>
    <row r="40" spans="2:22" ht="14.25" customHeight="1">
      <c r="B40" s="47"/>
      <c r="C40" s="47"/>
      <c r="D40" s="48"/>
      <c r="E40" s="48"/>
      <c r="F40" s="48"/>
      <c r="G40" s="48"/>
      <c r="H40" s="48"/>
      <c r="K40" s="30"/>
      <c r="L40" s="4" t="s">
        <v>49</v>
      </c>
      <c r="M40" s="3">
        <v>0</v>
      </c>
      <c r="N40" s="3">
        <v>0</v>
      </c>
      <c r="O40" s="33">
        <f>Printing[[#This Row],[ESTIMATED]]-Printing[[#This Row],[ACTUAL]]</f>
        <v>0</v>
      </c>
      <c r="P40" s="9"/>
      <c r="Q40" s="9"/>
      <c r="R40" s="30"/>
      <c r="S40" s="2" t="s">
        <v>84</v>
      </c>
      <c r="T40" s="3">
        <v>0</v>
      </c>
      <c r="U40" s="3">
        <v>0</v>
      </c>
      <c r="V40" s="33">
        <f>OtherExpenses[[#This Row],[ESTIMATED]]-OtherExpenses[[#This Row],[ACTUAL]]</f>
        <v>0</v>
      </c>
    </row>
    <row r="41" spans="2:22" ht="14.25" customHeight="1">
      <c r="B41" s="47"/>
      <c r="C41" s="47"/>
      <c r="D41" s="48"/>
      <c r="E41" s="48"/>
      <c r="F41" s="48"/>
      <c r="G41" s="48"/>
      <c r="H41" s="48"/>
      <c r="K41" s="30"/>
      <c r="L41" s="4" t="s">
        <v>50</v>
      </c>
      <c r="M41" s="3">
        <v>0</v>
      </c>
      <c r="N41" s="3">
        <v>0</v>
      </c>
      <c r="O41" s="33">
        <f>Printing[[#This Row],[ESTIMATED]]-Printing[[#This Row],[ACTUAL]]</f>
        <v>0</v>
      </c>
      <c r="P41" s="9"/>
      <c r="Q41" s="9"/>
      <c r="R41" s="30"/>
      <c r="S41" s="4" t="s">
        <v>86</v>
      </c>
      <c r="T41" s="3">
        <v>0</v>
      </c>
      <c r="U41" s="3">
        <v>0</v>
      </c>
      <c r="V41" s="33">
        <f>OtherExpenses[[#This Row],[ESTIMATED]]-OtherExpenses[[#This Row],[ACTUAL]]</f>
        <v>0</v>
      </c>
    </row>
    <row r="42" spans="2:22" ht="14.25" customHeight="1">
      <c r="B42" s="47"/>
      <c r="C42" s="47"/>
      <c r="D42" s="48"/>
      <c r="E42" s="48"/>
      <c r="F42" s="48"/>
      <c r="G42" s="48"/>
      <c r="H42" s="48"/>
      <c r="I42" s="74"/>
      <c r="J42" s="74"/>
      <c r="K42" s="30"/>
      <c r="L42" s="4" t="s">
        <v>51</v>
      </c>
      <c r="M42" s="3">
        <v>0</v>
      </c>
      <c r="N42" s="6">
        <v>0</v>
      </c>
      <c r="O42" s="33">
        <f>Printing[[#This Row],[ESTIMATED]]-Printing[[#This Row],[ACTUAL]]</f>
        <v>0</v>
      </c>
      <c r="P42" s="9"/>
      <c r="Q42" s="9"/>
      <c r="R42" s="30"/>
      <c r="S42" s="4" t="s">
        <v>88</v>
      </c>
      <c r="T42" s="3">
        <v>0</v>
      </c>
      <c r="U42" s="3">
        <v>0</v>
      </c>
      <c r="V42" s="33">
        <f>OtherExpenses[[#This Row],[ESTIMATED]]-OtherExpenses[[#This Row],[ACTUAL]]</f>
        <v>0</v>
      </c>
    </row>
    <row r="43" spans="2:22" ht="14.25" customHeight="1">
      <c r="B43" s="47"/>
      <c r="C43" s="47"/>
      <c r="D43" s="48"/>
      <c r="E43" s="48"/>
      <c r="F43" s="48"/>
      <c r="G43" s="48"/>
      <c r="H43" s="48"/>
      <c r="K43" s="30"/>
      <c r="L43" s="4" t="s">
        <v>52</v>
      </c>
      <c r="M43" s="3">
        <v>0</v>
      </c>
      <c r="N43" s="3">
        <v>0</v>
      </c>
      <c r="O43" s="33">
        <f>Printing[[#This Row],[ESTIMATED]]-Printing[[#This Row],[ACTUAL]]</f>
        <v>0</v>
      </c>
      <c r="P43" s="9"/>
      <c r="Q43" s="9"/>
      <c r="R43" s="30"/>
      <c r="S43" s="4" t="s">
        <v>89</v>
      </c>
      <c r="T43" s="3">
        <v>0</v>
      </c>
      <c r="U43" s="3">
        <v>0</v>
      </c>
      <c r="V43" s="33">
        <f>OtherExpenses[[#This Row],[ESTIMATED]]-OtherExpenses[[#This Row],[ACTUAL]]</f>
        <v>0</v>
      </c>
    </row>
    <row r="44" spans="2:22" ht="14.25" customHeight="1">
      <c r="B44" s="47"/>
      <c r="C44" s="47"/>
      <c r="D44" s="48"/>
      <c r="E44" s="48"/>
      <c r="F44" s="48"/>
      <c r="G44" s="48"/>
      <c r="H44" s="48"/>
      <c r="K44" s="30"/>
      <c r="L44" s="4" t="s">
        <v>53</v>
      </c>
      <c r="M44" s="3">
        <v>0</v>
      </c>
      <c r="N44" s="3">
        <v>0</v>
      </c>
      <c r="O44" s="33">
        <f>Printing[[#This Row],[ESTIMATED]]-Printing[[#This Row],[ACTUAL]]</f>
        <v>0</v>
      </c>
      <c r="P44" s="9"/>
      <c r="Q44" s="9"/>
      <c r="R44" s="30"/>
      <c r="S44" s="4" t="s">
        <v>90</v>
      </c>
      <c r="T44" s="3">
        <v>0</v>
      </c>
      <c r="U44" s="3">
        <v>0</v>
      </c>
      <c r="V44" s="33">
        <f>OtherExpenses[[#This Row],[ESTIMATED]]-OtherExpenses[[#This Row],[ACTUAL]]</f>
        <v>0</v>
      </c>
    </row>
    <row r="45" spans="2:22" ht="14.25" customHeight="1">
      <c r="B45" s="47"/>
      <c r="C45" s="47"/>
      <c r="D45" s="48"/>
      <c r="E45" s="48"/>
      <c r="F45" s="48"/>
      <c r="G45" s="48"/>
      <c r="H45" s="77"/>
      <c r="K45" s="30"/>
      <c r="L45" s="4" t="s">
        <v>54</v>
      </c>
      <c r="M45" s="3">
        <v>0</v>
      </c>
      <c r="N45" s="3">
        <v>0</v>
      </c>
      <c r="O45" s="33">
        <f>Printing[[#This Row],[ESTIMATED]]-Printing[[#This Row],[ACTUAL]]</f>
        <v>0</v>
      </c>
      <c r="P45" s="9"/>
      <c r="Q45" s="9"/>
      <c r="R45" s="30"/>
      <c r="S45" s="4" t="s">
        <v>91</v>
      </c>
      <c r="T45" s="3">
        <v>0</v>
      </c>
      <c r="U45" s="3">
        <v>0</v>
      </c>
      <c r="V45" s="33">
        <f>OtherExpenses[[#This Row],[ESTIMATED]]-OtherExpenses[[#This Row],[ACTUAL]]</f>
        <v>0</v>
      </c>
    </row>
    <row r="46" spans="2:22" ht="14.25" customHeight="1">
      <c r="B46" s="47"/>
      <c r="C46" s="47"/>
      <c r="D46" s="48"/>
      <c r="E46" s="48"/>
      <c r="F46" s="48"/>
      <c r="G46" s="48"/>
      <c r="H46" s="48"/>
      <c r="K46" s="30"/>
      <c r="L46" s="4" t="s">
        <v>55</v>
      </c>
      <c r="M46" s="3">
        <v>0</v>
      </c>
      <c r="N46" s="3">
        <v>0</v>
      </c>
      <c r="O46" s="33">
        <f>Printing[[#This Row],[ESTIMATED]]-Printing[[#This Row],[ACTUAL]]</f>
        <v>0</v>
      </c>
      <c r="P46" s="9"/>
      <c r="Q46" s="9"/>
      <c r="R46" s="30"/>
      <c r="S46" s="4" t="s">
        <v>92</v>
      </c>
      <c r="T46" s="3">
        <v>0</v>
      </c>
      <c r="U46" s="3">
        <v>0</v>
      </c>
      <c r="V46" s="33">
        <f>OtherExpenses[[#This Row],[ESTIMATED]]-OtherExpenses[[#This Row],[ACTUAL]]</f>
        <v>0</v>
      </c>
    </row>
    <row r="47" spans="2:22" ht="14.25" customHeight="1">
      <c r="B47" s="47"/>
      <c r="C47" s="90"/>
      <c r="D47" s="90"/>
      <c r="E47" s="90"/>
      <c r="F47" s="90"/>
      <c r="G47" s="77"/>
      <c r="H47" s="48"/>
      <c r="K47" s="41"/>
      <c r="L47" s="42" t="s">
        <v>56</v>
      </c>
      <c r="M47" s="43">
        <f>SUBTOTAL(109,[ESTIMATED])</f>
        <v>0</v>
      </c>
      <c r="N47" s="43">
        <f>SUBTOTAL(109,[ACTUAL])</f>
        <v>0</v>
      </c>
      <c r="O47" s="44">
        <f>SUBTOTAL(109,[OVER/UNDER])</f>
        <v>0</v>
      </c>
      <c r="P47" s="72"/>
      <c r="Q47" s="72"/>
      <c r="R47" s="30"/>
      <c r="S47" s="4" t="s">
        <v>7</v>
      </c>
      <c r="T47" s="3">
        <v>0</v>
      </c>
      <c r="U47" s="3">
        <v>0</v>
      </c>
      <c r="V47" s="33">
        <f>OtherExpenses[[#This Row],[ESTIMATED]]-OtherExpenses[[#This Row],[ACTUAL]]</f>
        <v>0</v>
      </c>
    </row>
    <row r="48" spans="2:22" ht="14.25" customHeight="1">
      <c r="B48" s="47"/>
      <c r="C48" s="47"/>
      <c r="D48" s="48"/>
      <c r="E48" s="48"/>
      <c r="F48" s="48"/>
      <c r="G48" s="48"/>
      <c r="H48" s="48"/>
      <c r="K48" s="11"/>
      <c r="L48" s="82"/>
      <c r="M48" s="82"/>
      <c r="N48" s="82"/>
      <c r="O48" s="82"/>
      <c r="P48" s="72"/>
      <c r="Q48" s="72"/>
      <c r="R48" s="41"/>
      <c r="S48" s="42" t="s">
        <v>12</v>
      </c>
      <c r="T48" s="43">
        <f>SUBTOTAL(109,[ESTIMATED])</f>
        <v>0</v>
      </c>
      <c r="U48" s="43">
        <f>SUBTOTAL(109,[ACTUAL])</f>
        <v>0</v>
      </c>
      <c r="V48" s="44">
        <f>SUBTOTAL(109,[OVER/UNDER])</f>
        <v>0</v>
      </c>
    </row>
    <row r="49" spans="2:17" ht="14.25" customHeight="1">
      <c r="B49" s="47"/>
      <c r="C49" s="47"/>
      <c r="D49" s="48"/>
      <c r="E49" s="48"/>
      <c r="F49" s="48"/>
      <c r="G49" s="48"/>
      <c r="H49" s="48"/>
      <c r="K49" s="17"/>
      <c r="L49" s="18" t="s">
        <v>57</v>
      </c>
      <c r="M49" s="19"/>
      <c r="N49" s="20"/>
      <c r="O49" s="21"/>
      <c r="P49" s="11"/>
      <c r="Q49" s="11"/>
    </row>
    <row r="50" spans="2:17" ht="14.25" customHeight="1">
      <c r="B50" s="47"/>
      <c r="C50" s="47"/>
      <c r="D50" s="48"/>
      <c r="E50" s="48"/>
      <c r="F50" s="48"/>
      <c r="G50" s="48"/>
      <c r="H50" s="48"/>
      <c r="K50" s="30" t="s">
        <v>26</v>
      </c>
      <c r="L50" s="78" t="s">
        <v>22</v>
      </c>
      <c r="M50" s="79" t="s">
        <v>23</v>
      </c>
      <c r="N50" s="79" t="s">
        <v>24</v>
      </c>
      <c r="O50" s="80" t="s">
        <v>58</v>
      </c>
      <c r="P50" s="9"/>
      <c r="Q50" s="9"/>
    </row>
    <row r="51" spans="2:17" ht="14.25" customHeight="1">
      <c r="B51" s="47"/>
      <c r="C51" s="47"/>
      <c r="D51" s="48"/>
      <c r="E51" s="48"/>
      <c r="F51" s="48"/>
      <c r="G51" s="48"/>
      <c r="H51" s="48"/>
      <c r="K51" s="30"/>
      <c r="L51" s="4" t="s">
        <v>59</v>
      </c>
      <c r="M51" s="3">
        <v>0</v>
      </c>
      <c r="N51" s="3">
        <v>0</v>
      </c>
      <c r="O51" s="33">
        <f>Photography[[#This Row],[ESTIMATED]]-Photography[[#This Row],[ACTUAL]]</f>
        <v>0</v>
      </c>
      <c r="P51" s="9"/>
      <c r="Q51" s="9"/>
    </row>
    <row r="52" spans="2:17" ht="14.25" customHeight="1">
      <c r="B52" s="47"/>
      <c r="C52" s="47"/>
      <c r="D52" s="48"/>
      <c r="E52" s="48"/>
      <c r="F52" s="48"/>
      <c r="G52" s="48"/>
      <c r="H52" s="48"/>
      <c r="K52" s="30"/>
      <c r="L52" s="4" t="s">
        <v>60</v>
      </c>
      <c r="M52" s="3">
        <v>0</v>
      </c>
      <c r="N52" s="3">
        <v>0</v>
      </c>
      <c r="O52" s="33">
        <f>Photography[[#This Row],[ESTIMATED]]-Photography[[#This Row],[ACTUAL]]</f>
        <v>0</v>
      </c>
      <c r="P52" s="9"/>
      <c r="Q52" s="9"/>
    </row>
    <row r="53" spans="2:17" ht="14.25" customHeight="1">
      <c r="B53" s="47"/>
      <c r="C53" s="47"/>
      <c r="D53" s="48"/>
      <c r="E53" s="48"/>
      <c r="F53" s="48"/>
      <c r="G53" s="48"/>
      <c r="H53" s="48"/>
      <c r="K53" s="30"/>
      <c r="L53" s="4" t="s">
        <v>61</v>
      </c>
      <c r="M53" s="6">
        <v>0</v>
      </c>
      <c r="N53" s="3">
        <v>0</v>
      </c>
      <c r="O53" s="33">
        <f>Photography[[#This Row],[ESTIMATED]]-Photography[[#This Row],[ACTUAL]]</f>
        <v>0</v>
      </c>
      <c r="P53" s="9"/>
      <c r="Q53" s="9"/>
    </row>
    <row r="54" spans="2:17" ht="14.25" customHeight="1">
      <c r="B54" s="47"/>
      <c r="C54" s="47"/>
      <c r="D54" s="48"/>
      <c r="E54" s="48"/>
      <c r="F54" s="48"/>
      <c r="G54" s="48"/>
      <c r="H54" s="48"/>
      <c r="K54" s="30"/>
      <c r="L54" s="4" t="s">
        <v>62</v>
      </c>
      <c r="M54" s="3">
        <v>0</v>
      </c>
      <c r="N54" s="3">
        <v>0</v>
      </c>
      <c r="O54" s="33">
        <f>Photography[[#This Row],[ESTIMATED]]-Photography[[#This Row],[ACTUAL]]</f>
        <v>0</v>
      </c>
      <c r="P54" s="9"/>
      <c r="Q54" s="9"/>
    </row>
    <row r="55" spans="2:17" ht="14.25" customHeight="1">
      <c r="B55" s="47"/>
      <c r="C55" s="47"/>
      <c r="D55" s="48"/>
      <c r="E55" s="48"/>
      <c r="F55" s="48"/>
      <c r="G55" s="48"/>
      <c r="H55" s="48"/>
      <c r="K55" s="30"/>
      <c r="L55" s="4" t="s">
        <v>63</v>
      </c>
      <c r="M55" s="3">
        <v>0</v>
      </c>
      <c r="N55" s="3">
        <v>0</v>
      </c>
      <c r="O55" s="33">
        <f>Photography[[#This Row],[ESTIMATED]]-Photography[[#This Row],[ACTUAL]]</f>
        <v>0</v>
      </c>
      <c r="P55" s="9"/>
      <c r="Q55" s="9"/>
    </row>
    <row r="56" spans="2:17" ht="14.25" customHeight="1">
      <c r="B56" s="47"/>
      <c r="C56" s="47"/>
      <c r="D56" s="48"/>
      <c r="E56" s="48"/>
      <c r="F56" s="48"/>
      <c r="G56" s="48"/>
      <c r="H56" s="48"/>
      <c r="K56" s="41"/>
      <c r="L56" s="42" t="s">
        <v>64</v>
      </c>
      <c r="M56" s="43">
        <f>SUBTOTAL(109,[ESTIMATED])</f>
        <v>0</v>
      </c>
      <c r="N56" s="43">
        <f>SUBTOTAL(109,[ACTUAL])</f>
        <v>0</v>
      </c>
      <c r="O56" s="44">
        <f>SUBTOTAL(109,[OVER / UNDER])</f>
        <v>0</v>
      </c>
      <c r="P56" s="72"/>
      <c r="Q56" s="72"/>
    </row>
    <row r="57" spans="2:17" ht="15.75" customHeight="1">
      <c r="B57" s="47"/>
      <c r="C57" s="47"/>
      <c r="D57" s="48"/>
      <c r="E57" s="48"/>
      <c r="F57" s="48"/>
      <c r="G57" s="48"/>
      <c r="H57" s="48"/>
    </row>
    <row r="60" spans="2:17">
      <c r="L60" s="7"/>
      <c r="M60" s="7"/>
      <c r="N60" s="7"/>
      <c r="O60" s="7"/>
    </row>
    <row r="61" spans="2:17">
      <c r="L61" s="7"/>
      <c r="M61" s="7"/>
      <c r="N61" s="7"/>
      <c r="O61" s="7"/>
      <c r="P61" s="7"/>
      <c r="Q61" s="7"/>
    </row>
    <row r="62" spans="2:17">
      <c r="P62" s="7"/>
      <c r="Q62" s="7"/>
    </row>
    <row r="65" spans="12:17">
      <c r="L65" s="81"/>
      <c r="M65" s="81"/>
      <c r="N65" s="81"/>
      <c r="O65" s="81"/>
    </row>
    <row r="66" spans="12:17">
      <c r="P66" s="81"/>
      <c r="Q66" s="81"/>
    </row>
  </sheetData>
  <sheetProtection password="812A" sheet="1" objects="1" scenarios="1" selectLockedCells="1" autoFilter="0" pivotTables="0"/>
  <mergeCells count="17">
    <mergeCell ref="D6:E7"/>
    <mergeCell ref="F6:G7"/>
    <mergeCell ref="D5:E5"/>
    <mergeCell ref="F5:G5"/>
    <mergeCell ref="L48:O48"/>
    <mergeCell ref="L28:O28"/>
    <mergeCell ref="C47:F47"/>
    <mergeCell ref="C39:F39"/>
    <mergeCell ref="L16:O16"/>
    <mergeCell ref="L29:O29"/>
    <mergeCell ref="L35:O35"/>
    <mergeCell ref="B11:H13"/>
    <mergeCell ref="S35:V35"/>
    <mergeCell ref="S28:V28"/>
    <mergeCell ref="S20:V20"/>
    <mergeCell ref="S11:V11"/>
    <mergeCell ref="S10:V10"/>
  </mergeCells>
  <phoneticPr fontId="1" type="noConversion"/>
  <conditionalFormatting sqref="F17:G26 I12:J21 H15:H24">
    <cfRule type="dataBar" priority="128">
      <dataBar>
        <cfvo type="min" val="0"/>
        <cfvo type="max" val="0"/>
        <color theme="4" tint="0.39997558519241921"/>
      </dataBar>
      <extLst>
        <ext xmlns:x14="http://schemas.microsoft.com/office/spreadsheetml/2009/9/main" uri="{B025F937-C7B1-47D3-B67F-A62EFF666E3E}">
          <x14:id>{E9299B05-310B-472D-BE31-5920E21F680D}</x14:id>
        </ext>
      </extLst>
    </cfRule>
  </conditionalFormatting>
  <dataValidations count="1">
    <dataValidation type="date" errorStyle="warning" allowBlank="1" showInputMessage="1" showErrorMessage="1" errorTitle="Wrong Date. We are sorry" error="You can only insert dates from January 1st 2019 up to December 30th 2021. Please try again with the correct one. " promptTitle="Please Insert Your Wedding Date" prompt="Just type your wedding date (on dd/mm/yyyy format). The counter on the right will count down the days for you, so you will know how you do with your wedding planning. " sqref="D6:E7">
      <formula1>43466</formula1>
      <formula2>44560</formula2>
    </dataValidation>
  </dataValidations>
  <printOptions horizontalCentered="1" verticalCentered="1"/>
  <pageMargins left="0.25" right="0.25" top="0.25" bottom="0.25" header="0.3" footer="0.3"/>
  <pageSetup scale="94" fitToWidth="0" orientation="portrait" r:id="rId1"/>
  <headerFooter alignWithMargins="0"/>
  <colBreaks count="2" manualBreakCount="2">
    <brk id="9" max="1048575" man="1"/>
    <brk id="16" max="1048575" man="1"/>
  </colBreaks>
  <drawing r:id="rId2"/>
  <legacyDrawing r:id="rId3"/>
  <tableParts count="11"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9299B05-310B-472D-BE31-5920E21F680D}">
            <x14:dataBar minLength="0" maxLength="100" axisPosition="middle">
              <x14:cfvo type="autoMin"/>
              <x14:cfvo type="autoMax"/>
              <x14:negativeFillColor theme="0" tint="-0.249977111117893"/>
              <x14:axisColor theme="7" tint="0.249977111117893"/>
            </x14:dataBar>
          </x14:cfRule>
          <xm:sqref>F17:G26 I12:J21 H15:H24</xm:sqref>
        </x14:conditionalFormatting>
        <x14:conditionalFormatting xmlns:xm="http://schemas.microsoft.com/office/excel/2006/main">
          <x14:cfRule type="iconSet" priority="130" id="{E22B4EBD-0608-439F-9EDD-2B125FFB9892}">
            <x14:iconSet iconSet="3Triangles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ArrowsGray" iconId="0"/>
              <x14:cfIcon iconSet="NoIcons" iconId="0"/>
              <x14:cfIcon iconSet="3ArrowsGray" iconId="2"/>
            </x14:iconSet>
          </x14:cfRule>
          <xm:sqref>V38:V47 V31:V33 V23:V26 V14:V18 O51:O55 O38:O46 O32:O33 O19:O26 O4:O14 V4:V8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72489348-6ADE-41B6-ADC5-AEEFEA7BAE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Budget Calculator</vt:lpstr>
    </vt:vector>
  </TitlesOfParts>
  <Company>Mike Vekris Wedding Entertainment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Wedding Budget Calculator</dc:title>
  <dc:subject>Wedding Budget</dc:subject>
  <dc:creator>Mike Vekris Entertainment</dc:creator>
  <dc:description>An automated and fully programmed wedding budget calculator brought to you by Mike Vekris Wedding Entertainment. The wedding entertainment firm that leaves NOTHING to chance.</dc:description>
  <cp:lastModifiedBy>marriageday1@outlook.com</cp:lastModifiedBy>
  <dcterms:created xsi:type="dcterms:W3CDTF">2015-03-21T02:07:26Z</dcterms:created>
  <dcterms:modified xsi:type="dcterms:W3CDTF">2019-07-27T20:19:50Z</dcterms:modified>
  <cp:category>Wedding Planning</cp:category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TC040368589991</vt:lpwstr>
  </property>
</Properties>
</file>